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6453385910\Desktop\projeto cargas\cargas para socialização\"/>
    </mc:Choice>
  </mc:AlternateContent>
  <bookViews>
    <workbookView xWindow="20370" yWindow="-120" windowWidth="16440" windowHeight="28440" tabRatio="844"/>
  </bookViews>
  <sheets>
    <sheet name="TABELA GERAL" sheetId="8" r:id="rId1"/>
    <sheet name="Produtividade Adm SANTA ISABEL " sheetId="27" r:id="rId2"/>
    <sheet name="Produtividade Adm N. Lond " sheetId="28" r:id="rId3"/>
    <sheet name="Produtividade Adm C. Gaúcha" sheetId="29" r:id="rId4"/>
    <sheet name="Produtividade Adm Goioêre" sheetId="30" r:id="rId5"/>
    <sheet name="Dis. entre comarcas" sheetId="6" r:id="rId6"/>
    <sheet name="VALIDADORES NUNCA MEXER" sheetId="25" r:id="rId7"/>
  </sheets>
  <externalReferences>
    <externalReference r:id="rId8"/>
  </externalReferences>
  <definedNames>
    <definedName name="_xlcn.WorksheetConnection_CargasERAM2020gráficos.xlsxTabela21" hidden="1">Tabela2</definedName>
    <definedName name="_xlcn.WorksheetConnection_CargasERAM2020gráficos.xlsxTabela31" hidden="1">Tabela3</definedName>
    <definedName name="_xlcn.WorksheetConnection_PsicologiaFK1" hidden="1">'TABELA GERAL'!$I:$N</definedName>
    <definedName name="_xlcn.WorksheetConnection_ServiçoSocialFK1" hidden="1">'[1]Serviço Social'!$F:$K</definedName>
  </definedNames>
  <calcPr calcId="162913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Intervalo" name="Intervalo" connection="WorksheetConnection_Serviço Social!$F:$K"/>
          <x15:modelTable id="Intervalo1" name="Intervalo1" connection="WorksheetConnection_Psicologia!$F:$K"/>
          <x15:modelTable id="Tabela3" name="Tabela3" connection="WorksheetConnection_Cargas - ERAM 2020 gráficos.xlsx!Tabela3"/>
          <x15:modelTable id="Tabela2" name="Tabela2" connection="WorksheetConnection_Cargas - ERAM 2020 gráficos.xlsx!Tabela2"/>
        </x15:modelTables>
      </x15:dataModel>
    </ext>
  </extLst>
</workbook>
</file>

<file path=xl/calcChain.xml><?xml version="1.0" encoding="utf-8"?>
<calcChain xmlns="http://schemas.openxmlformats.org/spreadsheetml/2006/main">
  <c r="I4" i="8" l="1"/>
  <c r="I12" i="8" l="1"/>
  <c r="I11" i="8"/>
  <c r="I10" i="8"/>
  <c r="I9" i="8"/>
  <c r="I8" i="8"/>
  <c r="I7" i="8"/>
  <c r="I6" i="8"/>
  <c r="I5" i="8"/>
  <c r="I3" i="8"/>
  <c r="Q21" i="8" l="1"/>
  <c r="Y29" i="30" l="1"/>
  <c r="Y28" i="30"/>
  <c r="Y27" i="30"/>
  <c r="Y26" i="30"/>
  <c r="Y25" i="30"/>
  <c r="Y24" i="30"/>
  <c r="U28" i="30"/>
  <c r="U27" i="30"/>
  <c r="U26" i="30"/>
  <c r="U25" i="30"/>
  <c r="U24" i="30"/>
  <c r="U23" i="30"/>
  <c r="Q29" i="30"/>
  <c r="Q28" i="30"/>
  <c r="Q27" i="30"/>
  <c r="Q26" i="30"/>
  <c r="Q25" i="30"/>
  <c r="Q24" i="30"/>
  <c r="M29" i="30"/>
  <c r="M28" i="30"/>
  <c r="M27" i="30"/>
  <c r="M26" i="30"/>
  <c r="M25" i="30"/>
  <c r="M24" i="30"/>
  <c r="I29" i="30"/>
  <c r="I28" i="30"/>
  <c r="I27" i="30"/>
  <c r="I26" i="30"/>
  <c r="I25" i="30"/>
  <c r="I24" i="30"/>
  <c r="E29" i="30"/>
  <c r="E28" i="30"/>
  <c r="E27" i="30"/>
  <c r="E26" i="30"/>
  <c r="E25" i="30"/>
  <c r="Y28" i="29"/>
  <c r="Y27" i="29"/>
  <c r="Y26" i="29"/>
  <c r="Y25" i="29"/>
  <c r="U28" i="29"/>
  <c r="U27" i="29"/>
  <c r="U26" i="29"/>
  <c r="U25" i="29"/>
  <c r="Q28" i="29"/>
  <c r="Q27" i="29"/>
  <c r="Q26" i="29"/>
  <c r="Q25" i="29"/>
  <c r="M28" i="29"/>
  <c r="M27" i="29"/>
  <c r="M26" i="29"/>
  <c r="M25" i="29"/>
  <c r="I28" i="29"/>
  <c r="I27" i="29"/>
  <c r="I26" i="29"/>
  <c r="I25" i="29"/>
  <c r="E28" i="29"/>
  <c r="E27" i="29"/>
  <c r="Z27" i="29" s="1"/>
  <c r="E26" i="29"/>
  <c r="E25" i="29"/>
  <c r="Y29" i="28"/>
  <c r="Y28" i="28"/>
  <c r="Y27" i="28"/>
  <c r="Y26" i="28"/>
  <c r="Y25" i="28"/>
  <c r="Y24" i="28"/>
  <c r="U29" i="28"/>
  <c r="U28" i="28"/>
  <c r="U27" i="28"/>
  <c r="U26" i="28"/>
  <c r="U25" i="28"/>
  <c r="U24" i="28"/>
  <c r="Q29" i="28"/>
  <c r="Q28" i="28"/>
  <c r="Q27" i="28"/>
  <c r="Q26" i="28"/>
  <c r="Q25" i="28"/>
  <c r="Q24" i="28"/>
  <c r="M29" i="28"/>
  <c r="M28" i="28"/>
  <c r="M27" i="28"/>
  <c r="M26" i="28"/>
  <c r="M25" i="28"/>
  <c r="M24" i="28"/>
  <c r="I29" i="28"/>
  <c r="I28" i="28"/>
  <c r="I27" i="28"/>
  <c r="I26" i="28"/>
  <c r="I25" i="28"/>
  <c r="I24" i="28"/>
  <c r="E29" i="28"/>
  <c r="E28" i="28"/>
  <c r="E27" i="28"/>
  <c r="E26" i="28"/>
  <c r="E25" i="28"/>
  <c r="U28" i="27"/>
  <c r="V28" i="27" s="1"/>
  <c r="Y28" i="27" s="1"/>
  <c r="U27" i="27"/>
  <c r="V27" i="27" s="1"/>
  <c r="Y27" i="27" s="1"/>
  <c r="U26" i="27"/>
  <c r="V26" i="27" s="1"/>
  <c r="Y26" i="27" s="1"/>
  <c r="U25" i="27"/>
  <c r="V25" i="27" s="1"/>
  <c r="Y25" i="27" s="1"/>
  <c r="Q29" i="27"/>
  <c r="Q28" i="27"/>
  <c r="Q27" i="27"/>
  <c r="Q26" i="27"/>
  <c r="Q25" i="27"/>
  <c r="Q24" i="27"/>
  <c r="Q23" i="27"/>
  <c r="M29" i="27"/>
  <c r="M28" i="27"/>
  <c r="M27" i="27"/>
  <c r="M26" i="27"/>
  <c r="M25" i="27"/>
  <c r="M24" i="27"/>
  <c r="I29" i="27"/>
  <c r="I28" i="27"/>
  <c r="I27" i="27"/>
  <c r="I26" i="27"/>
  <c r="I25" i="27"/>
  <c r="E29" i="27"/>
  <c r="E28" i="27"/>
  <c r="E27" i="27"/>
  <c r="E26" i="27"/>
  <c r="E25" i="27"/>
  <c r="E30" i="28"/>
  <c r="I30" i="28"/>
  <c r="M30" i="28"/>
  <c r="Q30" i="28"/>
  <c r="U30" i="28"/>
  <c r="Y30" i="28"/>
  <c r="E31" i="28"/>
  <c r="I31" i="28"/>
  <c r="M31" i="28"/>
  <c r="Q31" i="28"/>
  <c r="U31" i="28"/>
  <c r="Y31" i="28"/>
  <c r="E32" i="28"/>
  <c r="I32" i="28"/>
  <c r="M32" i="28"/>
  <c r="Q32" i="28"/>
  <c r="U32" i="28"/>
  <c r="Y32" i="28"/>
  <c r="Z25" i="29" l="1"/>
  <c r="Z28" i="29"/>
  <c r="Z26" i="29"/>
  <c r="Z27" i="28"/>
  <c r="Z25" i="30"/>
  <c r="Z25" i="28"/>
  <c r="Z29" i="28"/>
  <c r="Z30" i="28"/>
  <c r="Z27" i="27"/>
  <c r="Z32" i="28"/>
  <c r="Z28" i="28"/>
  <c r="Z26" i="28"/>
  <c r="Z27" i="30"/>
  <c r="Z28" i="27"/>
  <c r="Z31" i="28"/>
  <c r="Z26" i="27"/>
  <c r="Z25" i="27"/>
  <c r="Z28" i="30"/>
  <c r="Z26" i="30"/>
  <c r="AB21" i="8" l="1"/>
  <c r="Y43" i="30" l="1"/>
  <c r="U43" i="30"/>
  <c r="Q43" i="30"/>
  <c r="M43" i="30"/>
  <c r="I43" i="30"/>
  <c r="E43" i="30"/>
  <c r="Y42" i="30"/>
  <c r="U42" i="30"/>
  <c r="Q42" i="30"/>
  <c r="M42" i="30"/>
  <c r="I42" i="30"/>
  <c r="E42" i="30"/>
  <c r="Y41" i="30"/>
  <c r="U41" i="30"/>
  <c r="Q41" i="30"/>
  <c r="M41" i="30"/>
  <c r="I41" i="30"/>
  <c r="E41" i="30"/>
  <c r="Y40" i="30"/>
  <c r="U40" i="30"/>
  <c r="Q40" i="30"/>
  <c r="M40" i="30"/>
  <c r="I40" i="30"/>
  <c r="E40" i="30"/>
  <c r="Y39" i="30"/>
  <c r="U39" i="30"/>
  <c r="Q39" i="30"/>
  <c r="M39" i="30"/>
  <c r="I39" i="30"/>
  <c r="E39" i="30"/>
  <c r="Y38" i="30"/>
  <c r="U38" i="30"/>
  <c r="Q38" i="30"/>
  <c r="M38" i="30"/>
  <c r="I38" i="30"/>
  <c r="E38" i="30"/>
  <c r="Y37" i="30"/>
  <c r="U37" i="30"/>
  <c r="Q37" i="30"/>
  <c r="M37" i="30"/>
  <c r="I37" i="30"/>
  <c r="E37" i="30"/>
  <c r="Y36" i="30"/>
  <c r="U36" i="30"/>
  <c r="Q36" i="30"/>
  <c r="M36" i="30"/>
  <c r="I36" i="30"/>
  <c r="E36" i="30"/>
  <c r="Y35" i="30"/>
  <c r="U35" i="30"/>
  <c r="Q35" i="30"/>
  <c r="M35" i="30"/>
  <c r="I35" i="30"/>
  <c r="E35" i="30"/>
  <c r="Y34" i="30"/>
  <c r="U34" i="30"/>
  <c r="Q34" i="30"/>
  <c r="M34" i="30"/>
  <c r="I34" i="30"/>
  <c r="E34" i="30"/>
  <c r="Y33" i="30"/>
  <c r="U33" i="30"/>
  <c r="Q33" i="30"/>
  <c r="M33" i="30"/>
  <c r="I33" i="30"/>
  <c r="E33" i="30"/>
  <c r="Y32" i="30"/>
  <c r="U32" i="30"/>
  <c r="Q32" i="30"/>
  <c r="M32" i="30"/>
  <c r="I32" i="30"/>
  <c r="E32" i="30"/>
  <c r="Y31" i="30"/>
  <c r="U31" i="30"/>
  <c r="Q31" i="30"/>
  <c r="M31" i="30"/>
  <c r="I31" i="30"/>
  <c r="E31" i="30"/>
  <c r="Y30" i="30"/>
  <c r="U30" i="30"/>
  <c r="Q30" i="30"/>
  <c r="M30" i="30"/>
  <c r="I30" i="30"/>
  <c r="E30" i="30"/>
  <c r="U29" i="30"/>
  <c r="E24" i="30"/>
  <c r="Y23" i="30"/>
  <c r="Q23" i="30"/>
  <c r="M23" i="30"/>
  <c r="I23" i="30"/>
  <c r="E23" i="30"/>
  <c r="Y22" i="30"/>
  <c r="U22" i="30"/>
  <c r="Q22" i="30"/>
  <c r="M22" i="30"/>
  <c r="I22" i="30"/>
  <c r="E22" i="30"/>
  <c r="Y21" i="30"/>
  <c r="U21" i="30"/>
  <c r="Q21" i="30"/>
  <c r="M21" i="30"/>
  <c r="I21" i="30"/>
  <c r="E21" i="30"/>
  <c r="Y20" i="30"/>
  <c r="U20" i="30"/>
  <c r="Q20" i="30"/>
  <c r="M20" i="30"/>
  <c r="I20" i="30"/>
  <c r="E20" i="30"/>
  <c r="Y19" i="30"/>
  <c r="U19" i="30"/>
  <c r="Q19" i="30"/>
  <c r="M19" i="30"/>
  <c r="I19" i="30"/>
  <c r="E19" i="30"/>
  <c r="Y18" i="30"/>
  <c r="U18" i="30"/>
  <c r="Q18" i="30"/>
  <c r="M18" i="30"/>
  <c r="I18" i="30"/>
  <c r="E18" i="30"/>
  <c r="Y17" i="30"/>
  <c r="U17" i="30"/>
  <c r="Q17" i="30"/>
  <c r="M17" i="30"/>
  <c r="I17" i="30"/>
  <c r="E17" i="30"/>
  <c r="Y16" i="30"/>
  <c r="U16" i="30"/>
  <c r="Q16" i="30"/>
  <c r="M16" i="30"/>
  <c r="I16" i="30"/>
  <c r="E16" i="30"/>
  <c r="Y15" i="30"/>
  <c r="U15" i="30"/>
  <c r="Q15" i="30"/>
  <c r="M15" i="30"/>
  <c r="I15" i="30"/>
  <c r="E15" i="30"/>
  <c r="Y14" i="30"/>
  <c r="U14" i="30"/>
  <c r="Q14" i="30"/>
  <c r="M14" i="30"/>
  <c r="I14" i="30"/>
  <c r="E14" i="30"/>
  <c r="Y13" i="30"/>
  <c r="U13" i="30"/>
  <c r="Q13" i="30"/>
  <c r="M13" i="30"/>
  <c r="I13" i="30"/>
  <c r="E13" i="30"/>
  <c r="Y12" i="30"/>
  <c r="U12" i="30"/>
  <c r="Q12" i="30"/>
  <c r="M12" i="30"/>
  <c r="I12" i="30"/>
  <c r="E12" i="30"/>
  <c r="Y11" i="30"/>
  <c r="U11" i="30"/>
  <c r="Q11" i="30"/>
  <c r="M11" i="30"/>
  <c r="I11" i="30"/>
  <c r="E11" i="30"/>
  <c r="Y10" i="30"/>
  <c r="U10" i="30"/>
  <c r="Q10" i="30"/>
  <c r="M10" i="30"/>
  <c r="I10" i="30"/>
  <c r="E10" i="30"/>
  <c r="Y9" i="30"/>
  <c r="U9" i="30"/>
  <c r="Q9" i="30"/>
  <c r="M9" i="30"/>
  <c r="I9" i="30"/>
  <c r="E9" i="30"/>
  <c r="Y8" i="30"/>
  <c r="U8" i="30"/>
  <c r="Q8" i="30"/>
  <c r="M8" i="30"/>
  <c r="I8" i="30"/>
  <c r="E8" i="30"/>
  <c r="Y7" i="30"/>
  <c r="U7" i="30"/>
  <c r="Q7" i="30"/>
  <c r="M7" i="30"/>
  <c r="I7" i="30"/>
  <c r="E7" i="30"/>
  <c r="Y6" i="30"/>
  <c r="U6" i="30"/>
  <c r="Q6" i="30"/>
  <c r="M6" i="30"/>
  <c r="I6" i="30"/>
  <c r="E6" i="30"/>
  <c r="Y5" i="30"/>
  <c r="U5" i="30"/>
  <c r="Q5" i="30"/>
  <c r="M5" i="30"/>
  <c r="I5" i="30"/>
  <c r="E5" i="30"/>
  <c r="Y4" i="30"/>
  <c r="U4" i="30"/>
  <c r="Q4" i="30"/>
  <c r="M4" i="30"/>
  <c r="I4" i="30"/>
  <c r="E4" i="30"/>
  <c r="Y3" i="30"/>
  <c r="U3" i="30"/>
  <c r="Q3" i="30"/>
  <c r="M3" i="30"/>
  <c r="I3" i="30"/>
  <c r="E3" i="30"/>
  <c r="Y43" i="29"/>
  <c r="U43" i="29"/>
  <c r="Q43" i="29"/>
  <c r="M43" i="29"/>
  <c r="I43" i="29"/>
  <c r="E43" i="29"/>
  <c r="Y42" i="29"/>
  <c r="U42" i="29"/>
  <c r="Q42" i="29"/>
  <c r="M42" i="29"/>
  <c r="I42" i="29"/>
  <c r="E42" i="29"/>
  <c r="Y41" i="29"/>
  <c r="U41" i="29"/>
  <c r="Q41" i="29"/>
  <c r="M41" i="29"/>
  <c r="I41" i="29"/>
  <c r="E41" i="29"/>
  <c r="Y40" i="29"/>
  <c r="U40" i="29"/>
  <c r="Q40" i="29"/>
  <c r="M40" i="29"/>
  <c r="I40" i="29"/>
  <c r="E40" i="29"/>
  <c r="Y39" i="29"/>
  <c r="U39" i="29"/>
  <c r="Q39" i="29"/>
  <c r="M39" i="29"/>
  <c r="I39" i="29"/>
  <c r="E39" i="29"/>
  <c r="Y38" i="29"/>
  <c r="U38" i="29"/>
  <c r="Q38" i="29"/>
  <c r="M38" i="29"/>
  <c r="I38" i="29"/>
  <c r="E38" i="29"/>
  <c r="Y37" i="29"/>
  <c r="U37" i="29"/>
  <c r="Q37" i="29"/>
  <c r="M37" i="29"/>
  <c r="I37" i="29"/>
  <c r="E37" i="29"/>
  <c r="Y36" i="29"/>
  <c r="U36" i="29"/>
  <c r="Q36" i="29"/>
  <c r="M36" i="29"/>
  <c r="I36" i="29"/>
  <c r="E36" i="29"/>
  <c r="Y35" i="29"/>
  <c r="U35" i="29"/>
  <c r="Q35" i="29"/>
  <c r="M35" i="29"/>
  <c r="I35" i="29"/>
  <c r="E35" i="29"/>
  <c r="Y34" i="29"/>
  <c r="U34" i="29"/>
  <c r="Q34" i="29"/>
  <c r="M34" i="29"/>
  <c r="I34" i="29"/>
  <c r="E34" i="29"/>
  <c r="Y33" i="29"/>
  <c r="U33" i="29"/>
  <c r="Q33" i="29"/>
  <c r="M33" i="29"/>
  <c r="I33" i="29"/>
  <c r="E33" i="29"/>
  <c r="Y32" i="29"/>
  <c r="U32" i="29"/>
  <c r="Q32" i="29"/>
  <c r="M32" i="29"/>
  <c r="I32" i="29"/>
  <c r="E32" i="29"/>
  <c r="Y31" i="29"/>
  <c r="U31" i="29"/>
  <c r="Q31" i="29"/>
  <c r="M31" i="29"/>
  <c r="I31" i="29"/>
  <c r="E31" i="29"/>
  <c r="Y30" i="29"/>
  <c r="U30" i="29"/>
  <c r="Q30" i="29"/>
  <c r="M30" i="29"/>
  <c r="I30" i="29"/>
  <c r="E30" i="29"/>
  <c r="Y29" i="29"/>
  <c r="U29" i="29"/>
  <c r="Q29" i="29"/>
  <c r="M29" i="29"/>
  <c r="I29" i="29"/>
  <c r="E29" i="29"/>
  <c r="Y24" i="29"/>
  <c r="U24" i="29"/>
  <c r="Q24" i="29"/>
  <c r="M24" i="29"/>
  <c r="I24" i="29"/>
  <c r="E24" i="29"/>
  <c r="Y23" i="29"/>
  <c r="U23" i="29"/>
  <c r="Q23" i="29"/>
  <c r="M23" i="29"/>
  <c r="I23" i="29"/>
  <c r="E23" i="29"/>
  <c r="Y22" i="29"/>
  <c r="U22" i="29"/>
  <c r="Q22" i="29"/>
  <c r="M22" i="29"/>
  <c r="I22" i="29"/>
  <c r="E22" i="29"/>
  <c r="Y21" i="29"/>
  <c r="U21" i="29"/>
  <c r="Q21" i="29"/>
  <c r="M21" i="29"/>
  <c r="I21" i="29"/>
  <c r="E21" i="29"/>
  <c r="Y20" i="29"/>
  <c r="U20" i="29"/>
  <c r="Q20" i="29"/>
  <c r="M20" i="29"/>
  <c r="I20" i="29"/>
  <c r="E20" i="29"/>
  <c r="Y19" i="29"/>
  <c r="U19" i="29"/>
  <c r="Q19" i="29"/>
  <c r="M19" i="29"/>
  <c r="I19" i="29"/>
  <c r="E19" i="29"/>
  <c r="Y18" i="29"/>
  <c r="U18" i="29"/>
  <c r="Q18" i="29"/>
  <c r="M18" i="29"/>
  <c r="I18" i="29"/>
  <c r="E18" i="29"/>
  <c r="Y17" i="29"/>
  <c r="U17" i="29"/>
  <c r="Q17" i="29"/>
  <c r="M17" i="29"/>
  <c r="I17" i="29"/>
  <c r="E17" i="29"/>
  <c r="Y16" i="29"/>
  <c r="U16" i="29"/>
  <c r="Q16" i="29"/>
  <c r="M16" i="29"/>
  <c r="I16" i="29"/>
  <c r="E16" i="29"/>
  <c r="Y15" i="29"/>
  <c r="U15" i="29"/>
  <c r="Q15" i="29"/>
  <c r="M15" i="29"/>
  <c r="I15" i="29"/>
  <c r="E15" i="29"/>
  <c r="Y14" i="29"/>
  <c r="U14" i="29"/>
  <c r="Q14" i="29"/>
  <c r="M14" i="29"/>
  <c r="I14" i="29"/>
  <c r="E14" i="29"/>
  <c r="Y13" i="29"/>
  <c r="U13" i="29"/>
  <c r="Q13" i="29"/>
  <c r="M13" i="29"/>
  <c r="I13" i="29"/>
  <c r="E13" i="29"/>
  <c r="Y12" i="29"/>
  <c r="U12" i="29"/>
  <c r="Q12" i="29"/>
  <c r="M12" i="29"/>
  <c r="I12" i="29"/>
  <c r="E12" i="29"/>
  <c r="Y11" i="29"/>
  <c r="U11" i="29"/>
  <c r="Q11" i="29"/>
  <c r="M11" i="29"/>
  <c r="I11" i="29"/>
  <c r="E11" i="29"/>
  <c r="Y10" i="29"/>
  <c r="U10" i="29"/>
  <c r="Q10" i="29"/>
  <c r="M10" i="29"/>
  <c r="I10" i="29"/>
  <c r="E10" i="29"/>
  <c r="Y9" i="29"/>
  <c r="U9" i="29"/>
  <c r="Q9" i="29"/>
  <c r="M9" i="29"/>
  <c r="I9" i="29"/>
  <c r="E9" i="29"/>
  <c r="Y8" i="29"/>
  <c r="U8" i="29"/>
  <c r="Q8" i="29"/>
  <c r="M8" i="29"/>
  <c r="I8" i="29"/>
  <c r="E8" i="29"/>
  <c r="Y7" i="29"/>
  <c r="U7" i="29"/>
  <c r="Q7" i="29"/>
  <c r="M7" i="29"/>
  <c r="I7" i="29"/>
  <c r="E7" i="29"/>
  <c r="Y6" i="29"/>
  <c r="U6" i="29"/>
  <c r="Q6" i="29"/>
  <c r="M6" i="29"/>
  <c r="I6" i="29"/>
  <c r="E6" i="29"/>
  <c r="Y5" i="29"/>
  <c r="U5" i="29"/>
  <c r="Q5" i="29"/>
  <c r="M5" i="29"/>
  <c r="I5" i="29"/>
  <c r="E5" i="29"/>
  <c r="Y4" i="29"/>
  <c r="U4" i="29"/>
  <c r="Q4" i="29"/>
  <c r="M4" i="29"/>
  <c r="I4" i="29"/>
  <c r="E4" i="29"/>
  <c r="Y3" i="29"/>
  <c r="U3" i="29"/>
  <c r="Q3" i="29"/>
  <c r="M3" i="29"/>
  <c r="I3" i="29"/>
  <c r="E3" i="29"/>
  <c r="Y43" i="28"/>
  <c r="U43" i="28"/>
  <c r="Q43" i="28"/>
  <c r="M43" i="28"/>
  <c r="I43" i="28"/>
  <c r="E43" i="28"/>
  <c r="Y42" i="28"/>
  <c r="U42" i="28"/>
  <c r="Q42" i="28"/>
  <c r="M42" i="28"/>
  <c r="I42" i="28"/>
  <c r="E42" i="28"/>
  <c r="Y41" i="28"/>
  <c r="U41" i="28"/>
  <c r="Q41" i="28"/>
  <c r="M41" i="28"/>
  <c r="I41" i="28"/>
  <c r="E41" i="28"/>
  <c r="Y40" i="28"/>
  <c r="U40" i="28"/>
  <c r="Q40" i="28"/>
  <c r="M40" i="28"/>
  <c r="I40" i="28"/>
  <c r="E40" i="28"/>
  <c r="Y39" i="28"/>
  <c r="U39" i="28"/>
  <c r="Q39" i="28"/>
  <c r="M39" i="28"/>
  <c r="I39" i="28"/>
  <c r="E39" i="28"/>
  <c r="Y38" i="28"/>
  <c r="U38" i="28"/>
  <c r="Q38" i="28"/>
  <c r="M38" i="28"/>
  <c r="I38" i="28"/>
  <c r="E38" i="28"/>
  <c r="Y37" i="28"/>
  <c r="U37" i="28"/>
  <c r="Q37" i="28"/>
  <c r="M37" i="28"/>
  <c r="I37" i="28"/>
  <c r="E37" i="28"/>
  <c r="Y36" i="28"/>
  <c r="U36" i="28"/>
  <c r="Q36" i="28"/>
  <c r="M36" i="28"/>
  <c r="I36" i="28"/>
  <c r="E36" i="28"/>
  <c r="Y35" i="28"/>
  <c r="U35" i="28"/>
  <c r="Q35" i="28"/>
  <c r="M35" i="28"/>
  <c r="I35" i="28"/>
  <c r="E35" i="28"/>
  <c r="Y34" i="28"/>
  <c r="U34" i="28"/>
  <c r="Q34" i="28"/>
  <c r="M34" i="28"/>
  <c r="I34" i="28"/>
  <c r="E34" i="28"/>
  <c r="Y33" i="28"/>
  <c r="U33" i="28"/>
  <c r="Q33" i="28"/>
  <c r="M33" i="28"/>
  <c r="I33" i="28"/>
  <c r="E33" i="28"/>
  <c r="E24" i="28"/>
  <c r="Y23" i="28"/>
  <c r="U23" i="28"/>
  <c r="Q23" i="28"/>
  <c r="M23" i="28"/>
  <c r="I23" i="28"/>
  <c r="E23" i="28"/>
  <c r="Y22" i="28"/>
  <c r="U22" i="28"/>
  <c r="Q22" i="28"/>
  <c r="M22" i="28"/>
  <c r="I22" i="28"/>
  <c r="E22" i="28"/>
  <c r="Y21" i="28"/>
  <c r="U21" i="28"/>
  <c r="Q21" i="28"/>
  <c r="M21" i="28"/>
  <c r="I21" i="28"/>
  <c r="E21" i="28"/>
  <c r="Y20" i="28"/>
  <c r="U20" i="28"/>
  <c r="Q20" i="28"/>
  <c r="M20" i="28"/>
  <c r="I20" i="28"/>
  <c r="E20" i="28"/>
  <c r="Y19" i="28"/>
  <c r="U19" i="28"/>
  <c r="Q19" i="28"/>
  <c r="M19" i="28"/>
  <c r="I19" i="28"/>
  <c r="E19" i="28"/>
  <c r="Y18" i="28"/>
  <c r="U18" i="28"/>
  <c r="Q18" i="28"/>
  <c r="M18" i="28"/>
  <c r="I18" i="28"/>
  <c r="E18" i="28"/>
  <c r="Y17" i="28"/>
  <c r="U17" i="28"/>
  <c r="Q17" i="28"/>
  <c r="M17" i="28"/>
  <c r="I17" i="28"/>
  <c r="E17" i="28"/>
  <c r="Y16" i="28"/>
  <c r="U16" i="28"/>
  <c r="Q16" i="28"/>
  <c r="M16" i="28"/>
  <c r="I16" i="28"/>
  <c r="E16" i="28"/>
  <c r="Y15" i="28"/>
  <c r="U15" i="28"/>
  <c r="Q15" i="28"/>
  <c r="M15" i="28"/>
  <c r="I15" i="28"/>
  <c r="E15" i="28"/>
  <c r="Y14" i="28"/>
  <c r="U14" i="28"/>
  <c r="Q14" i="28"/>
  <c r="M14" i="28"/>
  <c r="I14" i="28"/>
  <c r="E14" i="28"/>
  <c r="Y13" i="28"/>
  <c r="U13" i="28"/>
  <c r="Q13" i="28"/>
  <c r="M13" i="28"/>
  <c r="I13" i="28"/>
  <c r="E13" i="28"/>
  <c r="Y12" i="28"/>
  <c r="U12" i="28"/>
  <c r="Q12" i="28"/>
  <c r="M12" i="28"/>
  <c r="I12" i="28"/>
  <c r="E12" i="28"/>
  <c r="Y11" i="28"/>
  <c r="U11" i="28"/>
  <c r="Q11" i="28"/>
  <c r="M11" i="28"/>
  <c r="I11" i="28"/>
  <c r="E11" i="28"/>
  <c r="Y10" i="28"/>
  <c r="U10" i="28"/>
  <c r="Q10" i="28"/>
  <c r="M10" i="28"/>
  <c r="I10" i="28"/>
  <c r="E10" i="28"/>
  <c r="Y9" i="28"/>
  <c r="U9" i="28"/>
  <c r="Q9" i="28"/>
  <c r="M9" i="28"/>
  <c r="I9" i="28"/>
  <c r="E9" i="28"/>
  <c r="Y8" i="28"/>
  <c r="U8" i="28"/>
  <c r="Q8" i="28"/>
  <c r="M8" i="28"/>
  <c r="I8" i="28"/>
  <c r="E8" i="28"/>
  <c r="Y7" i="28"/>
  <c r="U7" i="28"/>
  <c r="Q7" i="28"/>
  <c r="M7" i="28"/>
  <c r="I7" i="28"/>
  <c r="E7" i="28"/>
  <c r="Y6" i="28"/>
  <c r="U6" i="28"/>
  <c r="Q6" i="28"/>
  <c r="M6" i="28"/>
  <c r="I6" i="28"/>
  <c r="E6" i="28"/>
  <c r="Y5" i="28"/>
  <c r="U5" i="28"/>
  <c r="Q5" i="28"/>
  <c r="M5" i="28"/>
  <c r="I5" i="28"/>
  <c r="E5" i="28"/>
  <c r="Y4" i="28"/>
  <c r="U4" i="28"/>
  <c r="Q4" i="28"/>
  <c r="M4" i="28"/>
  <c r="I4" i="28"/>
  <c r="E4" i="28"/>
  <c r="Y3" i="28"/>
  <c r="U3" i="28"/>
  <c r="Q3" i="28"/>
  <c r="M3" i="28"/>
  <c r="I3" i="28"/>
  <c r="E3" i="28"/>
  <c r="Z31" i="29" l="1"/>
  <c r="Z34" i="29"/>
  <c r="Z35" i="29"/>
  <c r="Z38" i="29"/>
  <c r="Z39" i="29"/>
  <c r="Z42" i="29"/>
  <c r="Z43" i="29"/>
  <c r="Z4" i="30"/>
  <c r="Z8" i="30"/>
  <c r="Z12" i="30"/>
  <c r="Z16" i="30"/>
  <c r="Z20" i="30"/>
  <c r="Z24" i="30"/>
  <c r="Z32" i="30"/>
  <c r="Z36" i="30"/>
  <c r="Z40" i="30"/>
  <c r="Z5" i="29"/>
  <c r="Z9" i="29"/>
  <c r="Z13" i="29"/>
  <c r="Z17" i="29"/>
  <c r="Z21" i="29"/>
  <c r="Z29" i="29"/>
  <c r="Z3" i="28"/>
  <c r="Z6" i="28"/>
  <c r="Z7" i="28"/>
  <c r="Z10" i="28"/>
  <c r="Z30" i="29"/>
  <c r="Z11" i="28"/>
  <c r="Z14" i="28"/>
  <c r="Z15" i="28"/>
  <c r="Z18" i="28"/>
  <c r="Z19" i="28"/>
  <c r="Z22" i="28"/>
  <c r="Z23" i="28"/>
  <c r="Z34" i="28"/>
  <c r="Z35" i="28"/>
  <c r="Z38" i="28"/>
  <c r="Z39" i="28"/>
  <c r="Z42" i="28"/>
  <c r="Z43" i="28"/>
  <c r="Z4" i="29"/>
  <c r="Z8" i="29"/>
  <c r="Z12" i="29"/>
  <c r="Z16" i="29"/>
  <c r="Z20" i="29"/>
  <c r="Z24" i="29"/>
  <c r="Z33" i="29"/>
  <c r="Z37" i="29"/>
  <c r="Z41" i="29"/>
  <c r="Z5" i="28"/>
  <c r="Z9" i="28"/>
  <c r="Z13" i="28"/>
  <c r="Z17" i="28"/>
  <c r="Z21" i="28"/>
  <c r="Z33" i="28"/>
  <c r="Z37" i="28"/>
  <c r="Z41" i="28"/>
  <c r="Z32" i="29"/>
  <c r="Z36" i="29"/>
  <c r="Z40" i="29"/>
  <c r="Z3" i="30"/>
  <c r="Z6" i="30"/>
  <c r="Z7" i="30"/>
  <c r="Z10" i="30"/>
  <c r="Z11" i="30"/>
  <c r="Z14" i="30"/>
  <c r="Z15" i="30"/>
  <c r="Z18" i="30"/>
  <c r="Z19" i="30"/>
  <c r="Z22" i="30"/>
  <c r="Z23" i="30"/>
  <c r="Z30" i="30"/>
  <c r="Z31" i="30"/>
  <c r="Z34" i="30"/>
  <c r="Z35" i="30"/>
  <c r="Z38" i="30"/>
  <c r="Z39" i="30"/>
  <c r="Z42" i="30"/>
  <c r="Z43" i="30"/>
  <c r="Z4" i="28"/>
  <c r="Z8" i="28"/>
  <c r="Z12" i="28"/>
  <c r="Z16" i="28"/>
  <c r="Z20" i="28"/>
  <c r="Z24" i="28"/>
  <c r="Z36" i="28"/>
  <c r="Z40" i="28"/>
  <c r="Z3" i="29"/>
  <c r="Z6" i="29"/>
  <c r="Z7" i="29"/>
  <c r="Z10" i="29"/>
  <c r="Z11" i="29"/>
  <c r="Z14" i="29"/>
  <c r="Z15" i="29"/>
  <c r="Z18" i="29"/>
  <c r="Z19" i="29"/>
  <c r="Z22" i="29"/>
  <c r="Z23" i="29"/>
  <c r="Z5" i="30"/>
  <c r="Z9" i="30"/>
  <c r="Z13" i="30"/>
  <c r="Z17" i="30"/>
  <c r="Z21" i="30"/>
  <c r="Z29" i="30"/>
  <c r="Z33" i="30"/>
  <c r="Z37" i="30"/>
  <c r="Z41" i="30"/>
  <c r="X21" i="8" l="1"/>
  <c r="U21" i="8" l="1"/>
  <c r="L21" i="8" l="1"/>
  <c r="E3" i="27" l="1"/>
  <c r="I3" i="27"/>
  <c r="M3" i="27"/>
  <c r="Q3" i="27"/>
  <c r="U3" i="27"/>
  <c r="V3" i="27" s="1"/>
  <c r="Y3" i="27" s="1"/>
  <c r="E4" i="27"/>
  <c r="I4" i="27"/>
  <c r="M4" i="27"/>
  <c r="Q4" i="27"/>
  <c r="U4" i="27"/>
  <c r="V4" i="27" s="1"/>
  <c r="Y4" i="27" s="1"/>
  <c r="E5" i="27"/>
  <c r="I5" i="27"/>
  <c r="M5" i="27"/>
  <c r="Q5" i="27"/>
  <c r="U5" i="27"/>
  <c r="V5" i="27" s="1"/>
  <c r="Y5" i="27" s="1"/>
  <c r="E6" i="27"/>
  <c r="I6" i="27"/>
  <c r="M6" i="27"/>
  <c r="Q6" i="27"/>
  <c r="U6" i="27"/>
  <c r="V6" i="27" s="1"/>
  <c r="Y6" i="27" s="1"/>
  <c r="E7" i="27"/>
  <c r="I7" i="27"/>
  <c r="M7" i="27"/>
  <c r="Q7" i="27"/>
  <c r="U7" i="27"/>
  <c r="V7" i="27" s="1"/>
  <c r="Y7" i="27" s="1"/>
  <c r="E8" i="27"/>
  <c r="I8" i="27"/>
  <c r="M8" i="27"/>
  <c r="Q8" i="27"/>
  <c r="U8" i="27"/>
  <c r="V8" i="27" s="1"/>
  <c r="Y8" i="27" s="1"/>
  <c r="E9" i="27"/>
  <c r="I9" i="27"/>
  <c r="M9" i="27"/>
  <c r="Q9" i="27"/>
  <c r="U9" i="27"/>
  <c r="V9" i="27" s="1"/>
  <c r="Y9" i="27" s="1"/>
  <c r="E10" i="27"/>
  <c r="I10" i="27"/>
  <c r="M10" i="27"/>
  <c r="Q10" i="27"/>
  <c r="U10" i="27"/>
  <c r="V10" i="27" s="1"/>
  <c r="Y10" i="27" s="1"/>
  <c r="E11" i="27"/>
  <c r="I11" i="27"/>
  <c r="M11" i="27"/>
  <c r="Q11" i="27"/>
  <c r="U11" i="27"/>
  <c r="V11" i="27" s="1"/>
  <c r="Y11" i="27" s="1"/>
  <c r="E12" i="27"/>
  <c r="I12" i="27"/>
  <c r="M12" i="27"/>
  <c r="Q12" i="27"/>
  <c r="U12" i="27"/>
  <c r="V12" i="27" s="1"/>
  <c r="Y12" i="27" s="1"/>
  <c r="E13" i="27"/>
  <c r="I13" i="27"/>
  <c r="M13" i="27"/>
  <c r="Q13" i="27"/>
  <c r="U13" i="27"/>
  <c r="Y13" i="27" s="1"/>
  <c r="E14" i="27"/>
  <c r="I14" i="27"/>
  <c r="M14" i="27"/>
  <c r="Q14" i="27"/>
  <c r="U14" i="27"/>
  <c r="V14" i="27" s="1"/>
  <c r="Y14" i="27" s="1"/>
  <c r="E15" i="27"/>
  <c r="I15" i="27"/>
  <c r="M15" i="27"/>
  <c r="Q15" i="27"/>
  <c r="U15" i="27"/>
  <c r="V15" i="27" s="1"/>
  <c r="Y15" i="27" s="1"/>
  <c r="E16" i="27"/>
  <c r="I16" i="27"/>
  <c r="M16" i="27"/>
  <c r="Q16" i="27"/>
  <c r="U16" i="27"/>
  <c r="V16" i="27" s="1"/>
  <c r="Y16" i="27" s="1"/>
  <c r="E17" i="27"/>
  <c r="I17" i="27"/>
  <c r="M17" i="27"/>
  <c r="Q17" i="27"/>
  <c r="U17" i="27"/>
  <c r="V17" i="27" s="1"/>
  <c r="Y17" i="27" s="1"/>
  <c r="E18" i="27"/>
  <c r="I18" i="27"/>
  <c r="M18" i="27"/>
  <c r="Q18" i="27"/>
  <c r="U18" i="27"/>
  <c r="V18" i="27" s="1"/>
  <c r="Y18" i="27" s="1"/>
  <c r="E19" i="27"/>
  <c r="I19" i="27"/>
  <c r="M19" i="27"/>
  <c r="Q19" i="27"/>
  <c r="U19" i="27"/>
  <c r="V19" i="27" s="1"/>
  <c r="Y19" i="27" s="1"/>
  <c r="E20" i="27"/>
  <c r="I20" i="27"/>
  <c r="M20" i="27"/>
  <c r="Q20" i="27"/>
  <c r="U20" i="27"/>
  <c r="V20" i="27" s="1"/>
  <c r="Y20" i="27" s="1"/>
  <c r="E21" i="27"/>
  <c r="I21" i="27"/>
  <c r="M21" i="27"/>
  <c r="Q21" i="27"/>
  <c r="U21" i="27"/>
  <c r="V21" i="27" s="1"/>
  <c r="Y21" i="27" s="1"/>
  <c r="E22" i="27"/>
  <c r="I22" i="27"/>
  <c r="M22" i="27"/>
  <c r="Q22" i="27"/>
  <c r="U22" i="27"/>
  <c r="V22" i="27" s="1"/>
  <c r="Y22" i="27" s="1"/>
  <c r="E23" i="27"/>
  <c r="I23" i="27"/>
  <c r="M23" i="27"/>
  <c r="U23" i="27"/>
  <c r="V23" i="27" s="1"/>
  <c r="Y23" i="27" s="1"/>
  <c r="E24" i="27"/>
  <c r="I24" i="27"/>
  <c r="U24" i="27"/>
  <c r="V24" i="27" s="1"/>
  <c r="Y24" i="27" s="1"/>
  <c r="U29" i="27"/>
  <c r="E30" i="27"/>
  <c r="I30" i="27"/>
  <c r="M30" i="27"/>
  <c r="Q30" i="27"/>
  <c r="U30" i="27"/>
  <c r="V30" i="27" s="1"/>
  <c r="Y30" i="27" s="1"/>
  <c r="E31" i="27"/>
  <c r="I31" i="27"/>
  <c r="M31" i="27"/>
  <c r="Q31" i="27"/>
  <c r="U31" i="27"/>
  <c r="V31" i="27" s="1"/>
  <c r="Y31" i="27" s="1"/>
  <c r="E32" i="27"/>
  <c r="I32" i="27"/>
  <c r="M32" i="27"/>
  <c r="Q32" i="27"/>
  <c r="U32" i="27"/>
  <c r="V32" i="27" s="1"/>
  <c r="Y32" i="27" s="1"/>
  <c r="E33" i="27"/>
  <c r="I33" i="27"/>
  <c r="M33" i="27"/>
  <c r="Q33" i="27"/>
  <c r="U33" i="27"/>
  <c r="V33" i="27" s="1"/>
  <c r="Y33" i="27" s="1"/>
  <c r="E34" i="27"/>
  <c r="I34" i="27"/>
  <c r="M34" i="27"/>
  <c r="Q34" i="27"/>
  <c r="U34" i="27"/>
  <c r="V34" i="27" s="1"/>
  <c r="Y34" i="27" s="1"/>
  <c r="E35" i="27"/>
  <c r="I35" i="27"/>
  <c r="M35" i="27"/>
  <c r="Q35" i="27"/>
  <c r="U35" i="27"/>
  <c r="V35" i="27" s="1"/>
  <c r="Y35" i="27" s="1"/>
  <c r="E36" i="27"/>
  <c r="I36" i="27"/>
  <c r="M36" i="27"/>
  <c r="Q36" i="27"/>
  <c r="U36" i="27"/>
  <c r="V36" i="27" s="1"/>
  <c r="Y36" i="27" s="1"/>
  <c r="E37" i="27"/>
  <c r="I37" i="27"/>
  <c r="M37" i="27"/>
  <c r="Q37" i="27"/>
  <c r="U37" i="27"/>
  <c r="V37" i="27" s="1"/>
  <c r="Y37" i="27" s="1"/>
  <c r="E38" i="27"/>
  <c r="I38" i="27"/>
  <c r="M38" i="27"/>
  <c r="Q38" i="27"/>
  <c r="U38" i="27"/>
  <c r="Y38" i="27" s="1"/>
  <c r="E39" i="27"/>
  <c r="I39" i="27"/>
  <c r="M39" i="27"/>
  <c r="Q39" i="27"/>
  <c r="U39" i="27"/>
  <c r="V39" i="27" s="1"/>
  <c r="Y39" i="27" s="1"/>
  <c r="E40" i="27"/>
  <c r="I40" i="27"/>
  <c r="M40" i="27"/>
  <c r="Q40" i="27"/>
  <c r="U40" i="27"/>
  <c r="V40" i="27" s="1"/>
  <c r="Y40" i="27" s="1"/>
  <c r="E41" i="27"/>
  <c r="I41" i="27"/>
  <c r="M41" i="27"/>
  <c r="Q41" i="27"/>
  <c r="U41" i="27"/>
  <c r="V41" i="27" s="1"/>
  <c r="Y41" i="27" s="1"/>
  <c r="E42" i="27"/>
  <c r="I42" i="27"/>
  <c r="M42" i="27"/>
  <c r="Q42" i="27"/>
  <c r="U42" i="27"/>
  <c r="Y42" i="27"/>
  <c r="E43" i="27"/>
  <c r="I43" i="27"/>
  <c r="M43" i="27"/>
  <c r="Q43" i="27"/>
  <c r="U43" i="27"/>
  <c r="Y43" i="27"/>
  <c r="AA21" i="8"/>
  <c r="Z21" i="8"/>
  <c r="R21" i="8"/>
  <c r="Y21" i="8"/>
  <c r="W21" i="8"/>
  <c r="V21" i="8"/>
  <c r="T21" i="8"/>
  <c r="S21" i="8"/>
  <c r="M21" i="8"/>
  <c r="P21" i="8"/>
  <c r="O21" i="8"/>
  <c r="N21" i="8"/>
  <c r="K21" i="8"/>
  <c r="B26" i="8" s="1"/>
  <c r="F21" i="8"/>
  <c r="A26" i="8" s="1"/>
  <c r="V29" i="27" l="1"/>
  <c r="Y29" i="27" s="1"/>
  <c r="Z29" i="27" s="1"/>
  <c r="Z43" i="27"/>
  <c r="Z7" i="27"/>
  <c r="Z31" i="27"/>
  <c r="Z32" i="27"/>
  <c r="Z30" i="27"/>
  <c r="Z3" i="27"/>
  <c r="Z39" i="27"/>
  <c r="Z37" i="27"/>
  <c r="Z35" i="27"/>
  <c r="Z8" i="27"/>
  <c r="Z19" i="27"/>
  <c r="Z17" i="27"/>
  <c r="Z13" i="27"/>
  <c r="Z11" i="27"/>
  <c r="Z23" i="27"/>
  <c r="Z42" i="27"/>
  <c r="Z33" i="27"/>
  <c r="Z24" i="27"/>
  <c r="Z9" i="27"/>
  <c r="Z4" i="27"/>
  <c r="Z6" i="27"/>
  <c r="Z22" i="27"/>
  <c r="Z40" i="27"/>
  <c r="Z38" i="27"/>
  <c r="Z20" i="27"/>
  <c r="Z18" i="27"/>
  <c r="Z14" i="27"/>
  <c r="Z5" i="27"/>
  <c r="Z41" i="27"/>
  <c r="Z36" i="27"/>
  <c r="Z34" i="27"/>
  <c r="Z21" i="27"/>
  <c r="Z16" i="27"/>
  <c r="Z12" i="27"/>
  <c r="Z10" i="27"/>
  <c r="Z15" i="27"/>
  <c r="C26" i="8"/>
  <c r="I2" i="8" l="1"/>
</calcChain>
</file>

<file path=xl/connections.xml><?xml version="1.0" encoding="utf-8"?>
<connections xmlns="http://schemas.openxmlformats.org/spreadsheetml/2006/main">
  <connection id="1" keepAlive="1" name="ThisWorkbookDataModel" description="Modelo de Dados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Cargas - ERAM 2020 gráficos.xlsx!Tabela2" type="102" refreshedVersion="6" minRefreshableVersion="5">
    <extLst>
      <ext xmlns:x15="http://schemas.microsoft.com/office/spreadsheetml/2010/11/main" uri="{DE250136-89BD-433C-8126-D09CA5730AF9}">
        <x15:connection id="Tabela2">
          <x15:rangePr sourceName="_xlcn.WorksheetConnection_CargasERAM2020gráficos.xlsxTabela21"/>
        </x15:connection>
      </ext>
    </extLst>
  </connection>
  <connection id="3" name="WorksheetConnection_Cargas - ERAM 2020 gráficos.xlsx!Tabela3" type="102" refreshedVersion="6" minRefreshableVersion="5">
    <extLst>
      <ext xmlns:x15="http://schemas.microsoft.com/office/spreadsheetml/2010/11/main" uri="{DE250136-89BD-433C-8126-D09CA5730AF9}">
        <x15:connection id="Tabela3">
          <x15:rangePr sourceName="_xlcn.WorksheetConnection_CargasERAM2020gráficos.xlsxTabela31"/>
        </x15:connection>
      </ext>
    </extLst>
  </connection>
  <connection id="4" name="WorksheetConnection_Psicologia!$F:$K" type="102" refreshedVersion="6" minRefreshableVersion="5">
    <extLst>
      <ext xmlns:x15="http://schemas.microsoft.com/office/spreadsheetml/2010/11/main" uri="{DE250136-89BD-433C-8126-D09CA5730AF9}">
        <x15:connection id="Intervalo1" autoDelete="1">
          <x15:rangePr sourceName="_xlcn.WorksheetConnection_PsicologiaFK1"/>
        </x15:connection>
      </ext>
    </extLst>
  </connection>
  <connection id="5" name="WorksheetConnection_Serviço Social!$F:$K" type="102" refreshedVersion="6" minRefreshableVersion="5">
    <extLst>
      <ext xmlns:x15="http://schemas.microsoft.com/office/spreadsheetml/2010/11/main" uri="{DE250136-89BD-433C-8126-D09CA5730AF9}">
        <x15:connection id="Intervalo" autoDelete="1">
          <x15:rangePr sourceName="_xlcn.WorksheetConnection_ServiçoSocialFK1"/>
        </x15:connection>
      </ext>
    </extLst>
  </connection>
</connections>
</file>

<file path=xl/sharedStrings.xml><?xml version="1.0" encoding="utf-8"?>
<sst xmlns="http://schemas.openxmlformats.org/spreadsheetml/2006/main" count="546" uniqueCount="217">
  <si>
    <t>Autos</t>
  </si>
  <si>
    <t>Cidade</t>
  </si>
  <si>
    <t>Pedido</t>
  </si>
  <si>
    <t>Responsável</t>
  </si>
  <si>
    <t>Classe Processual</t>
  </si>
  <si>
    <t>Larissa</t>
  </si>
  <si>
    <t>Santa Isabel do Ivaí</t>
  </si>
  <si>
    <t>Cidade Gaúcha</t>
  </si>
  <si>
    <t>Goioerê</t>
  </si>
  <si>
    <t>Nova Londrina</t>
  </si>
  <si>
    <t>Depoimento Especial</t>
  </si>
  <si>
    <t>Audiência Concentrada</t>
  </si>
  <si>
    <t>Loanda</t>
  </si>
  <si>
    <t>Recebido</t>
  </si>
  <si>
    <t>Audiência</t>
  </si>
  <si>
    <t>Encerra</t>
  </si>
  <si>
    <t>Devolvido</t>
  </si>
  <si>
    <t>Anderson</t>
  </si>
  <si>
    <t>Meeyri</t>
  </si>
  <si>
    <t>Comarca</t>
  </si>
  <si>
    <t>Cidades</t>
  </si>
  <si>
    <t>Distritos</t>
  </si>
  <si>
    <t>Santa Isabel do Ivaí, Santa Monica, Planaltina do Paraná</t>
  </si>
  <si>
    <t>Nova Londrina, Diamante do Norte, Itaúna do Sul, Marilena</t>
  </si>
  <si>
    <t>Cidade Gaúcha, Guaporema, Nova Olímpia, Tapira, Rondon</t>
  </si>
  <si>
    <t>São Pedro do Ivaí</t>
  </si>
  <si>
    <t>Goioerê, Rancho Alegre do Oeste, Moreira Sales, Quarto Centenário</t>
  </si>
  <si>
    <t>Distância da Sede</t>
  </si>
  <si>
    <t>46km - aprox. 50min</t>
  </si>
  <si>
    <t>10km - 15min</t>
  </si>
  <si>
    <t>Sede</t>
  </si>
  <si>
    <t>155km - aprox. 3h30 - estrada prejudicada</t>
  </si>
  <si>
    <t>62km - aprox. 1h30min - estrada prejudicada</t>
  </si>
  <si>
    <t xml:space="preserve">Nova Londrina </t>
  </si>
  <si>
    <t>Mario Augusto Quinteiro Celegatto mariocelegatto</t>
  </si>
  <si>
    <t>mariocelegatto</t>
  </si>
  <si>
    <t>fbat</t>
  </si>
  <si>
    <t xml:space="preserve">Cidade Gaúcha </t>
  </si>
  <si>
    <t>Fernanda Batista Dornelles</t>
  </si>
  <si>
    <t>Christian Palharini Martins</t>
  </si>
  <si>
    <t xml:space="preserve">Goioerê  </t>
  </si>
  <si>
    <t>chpm</t>
  </si>
  <si>
    <t>Juiz Responsável</t>
  </si>
  <si>
    <t>mensageiro - lync</t>
  </si>
  <si>
    <t>crso</t>
  </si>
  <si>
    <t>Chelida Roberta Soterroni Heitzman</t>
  </si>
  <si>
    <t>Assessora - Drielle: drielemartins@tjpr.jus.br</t>
  </si>
  <si>
    <t>Informação</t>
  </si>
  <si>
    <t>Estudo Social</t>
  </si>
  <si>
    <t>Estudo Psicológico</t>
  </si>
  <si>
    <t>Prazo em dias</t>
  </si>
  <si>
    <t>Início</t>
  </si>
  <si>
    <t>4.1 Reuniões de equipe interna:</t>
  </si>
  <si>
    <t>4.2 Reuniões externas:</t>
  </si>
  <si>
    <t>4.3 Participação em audiência em cumprimento à determinação da autoridade judicial:</t>
  </si>
  <si>
    <t>4.4 Participação em grupos de estudos institucional:</t>
  </si>
  <si>
    <t>4.5 Outros:</t>
  </si>
  <si>
    <t>pesquisa dos autos</t>
  </si>
  <si>
    <t>pesquisa documental</t>
  </si>
  <si>
    <t>Observação/outras visitas/demais dados</t>
  </si>
  <si>
    <t>Procedimentos serviço social</t>
  </si>
  <si>
    <t xml:space="preserve">Procedimentos Psicologia </t>
  </si>
  <si>
    <t>documento gerado</t>
  </si>
  <si>
    <t xml:space="preserve">Goioerê </t>
  </si>
  <si>
    <t xml:space="preserve">Estagiária </t>
  </si>
  <si>
    <t>Sim</t>
  </si>
  <si>
    <t>Não</t>
  </si>
  <si>
    <t>Perícia Social</t>
  </si>
  <si>
    <t xml:space="preserve">Analise </t>
  </si>
  <si>
    <t>Outros</t>
  </si>
  <si>
    <t xml:space="preserve">Perícia Psicológica </t>
  </si>
  <si>
    <t>Analise Psicológica</t>
  </si>
  <si>
    <t>Laudo Social</t>
  </si>
  <si>
    <t>Parecer Social</t>
  </si>
  <si>
    <t>Relatório Social</t>
  </si>
  <si>
    <t>Laudo Psicológico</t>
  </si>
  <si>
    <t xml:space="preserve">Parecer Psicológico </t>
  </si>
  <si>
    <t xml:space="preserve">Relatório Psicológico </t>
  </si>
  <si>
    <t>Relatório de Estudo Social</t>
  </si>
  <si>
    <t xml:space="preserve">Petição </t>
  </si>
  <si>
    <t xml:space="preserve">Devolução dos Autos </t>
  </si>
  <si>
    <t xml:space="preserve">Ciência </t>
  </si>
  <si>
    <t>pesquisa bibliográfica</t>
  </si>
  <si>
    <t>Manifestação Oral</t>
  </si>
  <si>
    <t xml:space="preserve"> 2.6 Atendimento Geral:</t>
  </si>
  <si>
    <t xml:space="preserve">2.6.1 Atendimento de recepção: </t>
  </si>
  <si>
    <t xml:space="preserve">2.6.2 Atendimento de telefone: </t>
  </si>
  <si>
    <t xml:space="preserve">2.6.3 Atendimento de triagem: </t>
  </si>
  <si>
    <t xml:space="preserve">2.6.4 Atendimento de informações e/ou orientações: </t>
  </si>
  <si>
    <t xml:space="preserve">2.6.5 Atendimento de agendamento de entrevistas: </t>
  </si>
  <si>
    <t xml:space="preserve">2.6.6 Atendimento de encaminhamentos: </t>
  </si>
  <si>
    <t>5.1.2 Nº de perícias sociais referente a fiscalização/inspeção de entidades e programas de atendimento protetivo:</t>
  </si>
  <si>
    <t>5.1.3 Número de perícias sociais referente a fiscalização/inspeção de entidades de atendimento socioeducativo:</t>
  </si>
  <si>
    <t>6.2.1.1 Inserção periódica e regular, com a atualização dos dados no Sistema Nacional de Adoção (CNJ):</t>
  </si>
  <si>
    <t>6.2.1.2 Inserção periódica e regular, com a atualização dos dados no Sistema Nacional de Acolhimento (CNJ):</t>
  </si>
  <si>
    <t>6.2.2 Cadastro Nacional de Adolescentes em Conflito com a Lei (CNACL):</t>
  </si>
  <si>
    <t>6.5.1 Atuação técnica em procedimentos e processos judiciais de programas de busca ativa adoção:</t>
  </si>
  <si>
    <t>6.6.1 Atuação técnica em procedimentos judiciais de programas de apadrinhamento afetivo:</t>
  </si>
  <si>
    <t>8.1 Supervisão direta e sistemática de estagiário(s):</t>
  </si>
  <si>
    <t>8.1.1. Selecione a formação do estagiário(s):</t>
  </si>
  <si>
    <t>9.1 conhecer e mapear a rede de proteção e atendimento:</t>
  </si>
  <si>
    <t>9.2 Articulação com a rede de proteção e atendimento:</t>
  </si>
  <si>
    <t xml:space="preserve">9.3 Articulação de estabelecimento de parcerias formais com organizações governamentais e não governamentais </t>
  </si>
  <si>
    <t>9.4 Participação em eventos, projetos sociais, datas comemorativas correlatas à criança e adolescente:</t>
  </si>
  <si>
    <t>9.4.2 Discrimine a atividade:</t>
  </si>
  <si>
    <t>9.5 Realização de palestras na área da infância e da juventude:</t>
  </si>
  <si>
    <t>9.5.2 Discrimine a atividade:</t>
  </si>
  <si>
    <t>9.6 Procedimento de elaboração, análise e/ou avaliação de planos, projetos e programas- infância e juventude:</t>
  </si>
  <si>
    <t>9.6.2 Discrimine a atividade:</t>
  </si>
  <si>
    <t>5.1.2 Nº de perícias psicológicas referente a fiscalização/inspeção de entidades e programas de atendimento protetivo:</t>
  </si>
  <si>
    <t>5.1.3 Número de perícias psicológicas referente a fiscalização/inspeção de entidades de atendimento socioeducativo:</t>
  </si>
  <si>
    <t xml:space="preserve">DESCRIÇÃO DOS DADOS </t>
  </si>
  <si>
    <t xml:space="preserve">TOTAL </t>
  </si>
  <si>
    <t>ANO BASE 2020</t>
  </si>
  <si>
    <t>TOTAL ANUAL</t>
  </si>
  <si>
    <t>Relatório Multiprofissional</t>
  </si>
  <si>
    <t>nº at. domiciliar</t>
  </si>
  <si>
    <t>nº at. individual</t>
  </si>
  <si>
    <t>nº at. grupal</t>
  </si>
  <si>
    <t>nº Audiê. Concentrada</t>
  </si>
  <si>
    <t>nº visita institucio.</t>
  </si>
  <si>
    <t>Proce. serviço social</t>
  </si>
  <si>
    <t xml:space="preserve">Proce. Psicologia </t>
  </si>
  <si>
    <t>Avaliação Preliminar DE</t>
  </si>
  <si>
    <t>doc. gerado</t>
  </si>
  <si>
    <t xml:space="preserve">Cidades </t>
  </si>
  <si>
    <t xml:space="preserve">Santa Mônica </t>
  </si>
  <si>
    <t>Planaltina do Paraná</t>
  </si>
  <si>
    <t>Diamante do Norte</t>
  </si>
  <si>
    <t xml:space="preserve">Itaúna do Sul </t>
  </si>
  <si>
    <t>Marilena</t>
  </si>
  <si>
    <t>Guaporema</t>
  </si>
  <si>
    <t>Nova Olímpía</t>
  </si>
  <si>
    <t>Tapira</t>
  </si>
  <si>
    <t>Rondon</t>
  </si>
  <si>
    <t>Rancho Alegre do Oeste</t>
  </si>
  <si>
    <t>Moreira Sales</t>
  </si>
  <si>
    <t>Quarto Centenário</t>
  </si>
  <si>
    <t>1 BIMESTRE jan.fev</t>
  </si>
  <si>
    <t>2 BIMESTRE mar.abr</t>
  </si>
  <si>
    <t>3 BIMESTRE maio.junho</t>
  </si>
  <si>
    <t>4 BIMESTRE jul. ago</t>
  </si>
  <si>
    <t>5 BIMESTRE set.out</t>
  </si>
  <si>
    <t>6 BIMESTRE nov.dez</t>
  </si>
  <si>
    <t>Outras</t>
  </si>
  <si>
    <t>TOTAL</t>
  </si>
  <si>
    <t>Guarda</t>
  </si>
  <si>
    <t xml:space="preserve">reconhecimento de maternidade socioafetiva </t>
  </si>
  <si>
    <t>Benefício assistencial</t>
  </si>
  <si>
    <t>Ameaça-Carta Precatória</t>
  </si>
  <si>
    <t>Ato Infracional</t>
  </si>
  <si>
    <t>Medida de Proteção</t>
  </si>
  <si>
    <t>Destituição do Poder Familiar</t>
  </si>
  <si>
    <t>Apadrinhamento Afetivo</t>
  </si>
  <si>
    <t>Estudo Psicossocial</t>
  </si>
  <si>
    <t>Estudos Pertinentes</t>
  </si>
  <si>
    <t>30/07/2020-15h30</t>
  </si>
  <si>
    <t>08/05/2020-14h00</t>
  </si>
  <si>
    <t>pedir dilação</t>
  </si>
  <si>
    <t>Ciência</t>
  </si>
  <si>
    <t>Pedidos</t>
  </si>
  <si>
    <t>Audiência Ciência</t>
  </si>
  <si>
    <t xml:space="preserve">DP especial N CONTA </t>
  </si>
  <si>
    <t>DP especial Q CONTA</t>
  </si>
  <si>
    <t>Avaliação Psicológica</t>
  </si>
  <si>
    <t>Larissa/Anderson</t>
  </si>
  <si>
    <t>Meeyri/Anderson</t>
  </si>
  <si>
    <t>n° at entrevista</t>
  </si>
  <si>
    <t>Classe processual</t>
  </si>
  <si>
    <t>Relatório Psicológico</t>
  </si>
  <si>
    <t>nº Audiê. Comum</t>
  </si>
  <si>
    <t>n° crianças</t>
  </si>
  <si>
    <t xml:space="preserve">nº adolescentes </t>
  </si>
  <si>
    <t xml:space="preserve">n° jovens e adultos </t>
  </si>
  <si>
    <t>Estágio de Convivência</t>
  </si>
  <si>
    <t>Solicitado Dilação/Autorizado realização após retomada atendimentos presenciais</t>
  </si>
  <si>
    <t xml:space="preserve">Estudo Técnico </t>
  </si>
  <si>
    <t xml:space="preserve">processos devolvidos </t>
  </si>
  <si>
    <t xml:space="preserve">processos em atendimento </t>
  </si>
  <si>
    <t>total geral de processos</t>
  </si>
  <si>
    <t>Diligência SNA</t>
  </si>
  <si>
    <t>Certidão SNA</t>
  </si>
  <si>
    <t>Curso preparatório Adoção</t>
  </si>
  <si>
    <t>Curso Preparatorio Adoção</t>
  </si>
  <si>
    <t>Curso Preparatorio Adoção Protocolo de oitiva de crianças e adolescentes</t>
  </si>
  <si>
    <t>Atividades da Semana da Criança no Poder Judiciário</t>
  </si>
  <si>
    <t>6.3.1.1 Atuação técnica em preparação psicosocial e jurídica de candidatos á adoção nacional :</t>
  </si>
  <si>
    <t>6.3.2.1 Atuação técnica em preparação psicosocial e jurídica de candidatos á adoção nacional:(reuniões de preparação a adoção, presencial e/ou via online):</t>
  </si>
  <si>
    <t>6.4.2.1 Preparação e/ou acompanhamento de estágio de convivência para fins de colocação em família substituta nacional:</t>
  </si>
  <si>
    <t>6.4.3.1 Preparação e/ou acompanhamento de estágio de convivência para fins de colocação em família substituta internacional:</t>
  </si>
  <si>
    <t>Curso Preparatório para adoção</t>
  </si>
  <si>
    <t>Coluna1</t>
  </si>
  <si>
    <t>1654-07.21000.8.16.0121</t>
  </si>
  <si>
    <t>260-93.450.8.16.0151</t>
  </si>
  <si>
    <t xml:space="preserve">999-02.2019.8.16.0151 - </t>
  </si>
  <si>
    <t>3080-16.2017.8.16.0151</t>
  </si>
  <si>
    <t>777-49.2019.8.16.0151</t>
  </si>
  <si>
    <t>269-98.2019.8.16.0121</t>
  </si>
  <si>
    <t>1333-56.2018.8.16.0070</t>
  </si>
  <si>
    <t>4040-10.2020.8.16.0151</t>
  </si>
  <si>
    <t>2500-14.2017.8.16.0070</t>
  </si>
  <si>
    <t>331-21.2020.8.16.0151</t>
  </si>
  <si>
    <t>4219-44.2019.8.16.0151</t>
  </si>
  <si>
    <t xml:space="preserve">Pinheiro do Parana </t>
  </si>
  <si>
    <t>Rio Paraná</t>
  </si>
  <si>
    <t xml:space="preserve">Imbuia </t>
  </si>
  <si>
    <t xml:space="preserve">Rio Tibagi </t>
  </si>
  <si>
    <t xml:space="preserve">Rio Ivaí </t>
  </si>
  <si>
    <t xml:space="preserve">Morro do Cristo </t>
  </si>
  <si>
    <t xml:space="preserve">Cataratas do Iguaçu </t>
  </si>
  <si>
    <t xml:space="preserve">Estrada da Graciosa </t>
  </si>
  <si>
    <t xml:space="preserve">Serra da Esperança </t>
  </si>
  <si>
    <t>Prainha de Porto Rico</t>
  </si>
  <si>
    <t>Nome(s) das crianças/adolescentes envolvidos</t>
  </si>
  <si>
    <t>Rio Paranapanema</t>
  </si>
  <si>
    <t xml:space="preserve">Verificar processos de outras comarcas com o mesmo nome </t>
  </si>
  <si>
    <t xml:space="preserve">OBS: Os dados da tabela são fictícios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</si>
</sst>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u/>
      <sz val="11"/>
      <color theme="10"/>
      <name val="Century Gothic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theme="1"/>
      <name val="Times New Roman"/>
      <family val="1"/>
    </font>
    <font>
      <sz val="11"/>
      <name val="Century Gothic"/>
      <family val="2"/>
      <scheme val="minor"/>
    </font>
    <font>
      <b/>
      <sz val="12"/>
      <color theme="0"/>
      <name val="Times New Roman"/>
      <family val="1"/>
    </font>
    <font>
      <sz val="11"/>
      <color theme="5"/>
      <name val="Century Gothic"/>
      <family val="2"/>
      <scheme val="minor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</font>
    <font>
      <b/>
      <sz val="12"/>
      <color theme="1"/>
      <name val="Times New Roman"/>
    </font>
  </fonts>
  <fills count="1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2F2F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11" borderId="3" applyNumberFormat="0" applyAlignment="0" applyProtection="0"/>
    <xf numFmtId="0" fontId="3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0" fillId="5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2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6" borderId="1" xfId="0" applyFill="1" applyBorder="1"/>
    <xf numFmtId="0" fontId="0" fillId="0" borderId="0" xfId="0" applyFill="1" applyBorder="1"/>
    <xf numFmtId="0" fontId="0" fillId="0" borderId="1" xfId="0" applyFill="1" applyBorder="1"/>
    <xf numFmtId="0" fontId="0" fillId="4" borderId="2" xfId="0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Font="1" applyBorder="1"/>
    <xf numFmtId="0" fontId="0" fillId="10" borderId="1" xfId="0" applyFont="1" applyFill="1" applyBorder="1"/>
    <xf numFmtId="0" fontId="2" fillId="11" borderId="3" xfId="1"/>
    <xf numFmtId="0" fontId="2" fillId="11" borderId="3" xfId="1" applyFont="1"/>
    <xf numFmtId="0" fontId="1" fillId="0" borderId="1" xfId="0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14" fontId="5" fillId="0" borderId="0" xfId="0" applyNumberFormat="1" applyFont="1"/>
    <xf numFmtId="0" fontId="5" fillId="0" borderId="0" xfId="0" applyFont="1" applyAlignment="1"/>
    <xf numFmtId="0" fontId="5" fillId="0" borderId="0" xfId="0" applyFont="1" applyFill="1"/>
    <xf numFmtId="14" fontId="5" fillId="0" borderId="0" xfId="0" applyNumberFormat="1" applyFont="1" applyFill="1"/>
    <xf numFmtId="0" fontId="5" fillId="0" borderId="0" xfId="0" applyFont="1" applyFill="1" applyAlignment="1">
      <alignment vertical="center"/>
    </xf>
    <xf numFmtId="0" fontId="6" fillId="0" borderId="0" xfId="2" applyFont="1" applyFill="1"/>
    <xf numFmtId="0" fontId="6" fillId="0" borderId="0" xfId="0" applyFont="1" applyFill="1"/>
    <xf numFmtId="0" fontId="5" fillId="0" borderId="0" xfId="0" applyFont="1" applyFill="1" applyAlignment="1">
      <alignment horizontal="left" vertical="top" wrapText="1"/>
    </xf>
    <xf numFmtId="0" fontId="5" fillId="0" borderId="1" xfId="0" applyFont="1" applyBorder="1"/>
    <xf numFmtId="0" fontId="6" fillId="0" borderId="0" xfId="2" applyFont="1" applyFill="1" applyAlignment="1">
      <alignment horizontal="left"/>
    </xf>
    <xf numFmtId="0" fontId="7" fillId="0" borderId="1" xfId="0" applyFont="1" applyBorder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4" fontId="8" fillId="0" borderId="0" xfId="0" applyNumberFormat="1" applyFont="1" applyFill="1"/>
    <xf numFmtId="14" fontId="5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0" fillId="9" borderId="1" xfId="0" applyFont="1" applyFill="1" applyBorder="1"/>
    <xf numFmtId="0" fontId="6" fillId="13" borderId="1" xfId="0" applyFont="1" applyFill="1" applyBorder="1"/>
    <xf numFmtId="0" fontId="4" fillId="14" borderId="1" xfId="0" applyFont="1" applyFill="1" applyBorder="1"/>
    <xf numFmtId="0" fontId="4" fillId="12" borderId="1" xfId="0" applyFont="1" applyFill="1" applyBorder="1"/>
    <xf numFmtId="0" fontId="9" fillId="10" borderId="1" xfId="0" applyFont="1" applyFill="1" applyBorder="1"/>
    <xf numFmtId="0" fontId="11" fillId="0" borderId="1" xfId="0" applyFont="1" applyBorder="1"/>
    <xf numFmtId="0" fontId="0" fillId="0" borderId="2" xfId="0" applyFont="1" applyFill="1" applyBorder="1"/>
    <xf numFmtId="0" fontId="9" fillId="0" borderId="1" xfId="0" applyFont="1" applyBorder="1"/>
    <xf numFmtId="0" fontId="0" fillId="0" borderId="0" xfId="0" applyFont="1"/>
    <xf numFmtId="0" fontId="12" fillId="0" borderId="0" xfId="0" applyFont="1" applyFill="1"/>
    <xf numFmtId="14" fontId="12" fillId="0" borderId="0" xfId="0" applyNumberFormat="1" applyFont="1" applyFill="1"/>
    <xf numFmtId="0" fontId="13" fillId="0" borderId="0" xfId="0" applyFont="1"/>
    <xf numFmtId="14" fontId="12" fillId="0" borderId="0" xfId="0" applyNumberFormat="1" applyFont="1" applyFill="1" applyAlignment="1">
      <alignment horizontal="center"/>
    </xf>
    <xf numFmtId="0" fontId="14" fillId="0" borderId="0" xfId="0" applyFont="1" applyFill="1"/>
    <xf numFmtId="0" fontId="15" fillId="0" borderId="0" xfId="0" applyFont="1" applyAlignment="1">
      <alignment horizontal="center"/>
    </xf>
    <xf numFmtId="0" fontId="5" fillId="0" borderId="0" xfId="0" applyFont="1" applyFill="1" applyBorder="1"/>
    <xf numFmtId="0" fontId="14" fillId="0" borderId="0" xfId="0" applyFont="1" applyFill="1" applyAlignment="1">
      <alignment horizontal="center"/>
    </xf>
    <xf numFmtId="14" fontId="14" fillId="0" borderId="0" xfId="0" applyNumberFormat="1" applyFont="1" applyFill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3">
    <cellStyle name="Cálculo" xfId="1" builtinId="22"/>
    <cellStyle name="Hiperlink" xfId="2" builtinId="8"/>
    <cellStyle name="Normal" xfId="0" builtinId="0"/>
  </cellStyles>
  <dxfs count="6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</dxfs>
  <tableStyles count="1" defaultTableStyle="TableStyleMedium2" defaultPivotStyle="PivotStyleLight16">
    <tableStyle name="Estilo de Tabela Dinâmica 1" table="0" count="0"/>
  </tableStyles>
  <colors>
    <mruColors>
      <color rgb="FFE7B8F4"/>
      <color rgb="FFBDDE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Taxa de obstrução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390160703310216E-2"/>
          <c:y val="0.21135897859478273"/>
          <c:w val="0.82103208773684511"/>
          <c:h val="0.6795645354133920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AAE7-4418-81F5-BDE5FE1D5F9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AAE7-4418-81F5-BDE5FE1D5F9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AAE7-4418-81F5-BDE5FE1D5F92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2F96D05-1D25-4381-B309-31A5B93AC022}" type="CATEGORYNAM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 sz="1000" b="1" i="0" u="none" strike="noStrike" kern="1200" spc="0" baseline="0">
                          <a:solidFill>
                            <a:schemeClr val="accen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[NOME DA CATEGORIA]</a:t>
                    </a:fld>
                    <a:r>
                      <a:rPr lang="en-US" baseline="0"/>
                      <a:t>
</a:t>
                    </a:r>
                    <a:fld id="{4BE1876A-C1D3-4F4D-A6D8-AF2E68D5BE81}" type="PERCENTAGE">
                      <a:rPr lang="en-US" baseline="0">
                        <a:solidFill>
                          <a:schemeClr val="tx1">
                            <a:lumMod val="95000"/>
                            <a:lumOff val="5000"/>
                          </a:schemeClr>
                        </a:solidFill>
                      </a:rPr>
                      <a:pPr>
                        <a:defRPr sz="1000" b="1" i="0" u="none" strike="noStrike" kern="1200" spc="0" baseline="0">
                          <a:solidFill>
                            <a:schemeClr val="accen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[PORCENTAGEM]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AE7-4418-81F5-BDE5FE1D5F9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'TABELA GERAL'!$A$25:$C$25</c15:sqref>
                  </c15:fullRef>
                </c:ext>
              </c:extLst>
              <c:f>'TABELA GERAL'!$B$25:$C$25</c:f>
              <c:strCache>
                <c:ptCount val="2"/>
                <c:pt idx="0">
                  <c:v>processos devolvidos </c:v>
                </c:pt>
                <c:pt idx="1">
                  <c:v>processos em atendimento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'TABELA GERAL'!$A$26:$C$26</c15:sqref>
                  </c15:fullRef>
                </c:ext>
              </c:extLst>
              <c:f>'TABELA GERAL'!$B$26:$C$26</c:f>
              <c:numCache>
                <c:formatCode>General</c:formatCode>
                <c:ptCount val="2"/>
                <c:pt idx="0">
                  <c:v>9</c:v>
                </c:pt>
                <c:pt idx="1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'TABELA GERAL'!$A$26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1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>
                      <a:bevelT w="127000" h="127000"/>
                      <a:bevelB w="127000" h="127000"/>
                    </a:sp3d>
                  </c15:spPr>
                  <c15:bubble3D val="0"/>
                  <c15:dLbl>
                    <c:idx val="-1"/>
                    <c:layout>
                      <c:manualLayout>
                        <c:x val="-3.4180375909604904E-2"/>
                        <c:y val="0.27733799202926229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pt-BR"/>
                      </a:p>
                    </c:txPr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 xmlns:c16="http://schemas.microsoft.com/office/drawing/2014/chart">
                      <c:ext uri="{CE6537A1-D6FC-4f65-9D91-7224C49458BB}"/>
                      <c:ext xmlns:c16="http://schemas.microsoft.com/office/drawing/2014/chart" uri="{C3380CC4-5D6E-409C-BE32-E72D297353CC}">
                        <c16:uniqueId val="{00000005-7922-4CD4-BDE0-A27209757DE1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AAE7-4418-81F5-BDE5FE1D5F92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52108</xdr:colOff>
      <xdr:row>27</xdr:row>
      <xdr:rowOff>1681</xdr:rowOff>
    </xdr:from>
    <xdr:to>
      <xdr:col>3</xdr:col>
      <xdr:colOff>164167</xdr:colOff>
      <xdr:row>41</xdr:row>
      <xdr:rowOff>77881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rvi&#231;o%20Socia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 Social"/>
      <sheetName val="VALIDADORES NUNCA MEXER"/>
    </sheetNames>
    <sheetDataSet>
      <sheetData sheetId="0" refreshError="1"/>
      <sheetData sheetId="1" refreshError="1"/>
    </sheetDataSet>
  </externalBook>
</externalLink>
</file>

<file path=xl/tables/table1.xml><?xml version="1.0" encoding="utf-8"?>
<table xmlns="http://schemas.openxmlformats.org/spreadsheetml/2006/main" id="1" name="Tabela1" displayName="Tabela1" ref="A1:AD21" totalsRowCount="1" headerRowDxfId="62" dataDxfId="61" totalsRowDxfId="60">
  <autoFilter ref="A1:AD20"/>
  <tableColumns count="30">
    <tableColumn id="1" name="Autos" totalsRowLabel="TOTAL " dataDxfId="59" totalsRowDxfId="29"/>
    <tableColumn id="2" name="Classe Processual" dataDxfId="58" totalsRowDxfId="28"/>
    <tableColumn id="3" name="Comarca" dataDxfId="57" totalsRowDxfId="27"/>
    <tableColumn id="4" name="Cidade" dataDxfId="56" totalsRowDxfId="26"/>
    <tableColumn id="5" name="Nome(s) das crianças/adolescentes envolvidos" dataDxfId="55" totalsRowDxfId="25"/>
    <tableColumn id="7" name="Recebido" totalsRowFunction="count" dataDxfId="54" totalsRowDxfId="24"/>
    <tableColumn id="8" name="Início" dataDxfId="53" totalsRowDxfId="23"/>
    <tableColumn id="9" name="Prazo em dias" dataDxfId="52" totalsRowDxfId="22"/>
    <tableColumn id="10" name="Encerra" dataDxfId="51" totalsRowDxfId="21">
      <calculatedColumnFormula>(G2+H2-1)</calculatedColumnFormula>
    </tableColumn>
    <tableColumn id="11" name="Pedido" dataDxfId="50" totalsRowDxfId="20"/>
    <tableColumn id="12" name="Devolvido" totalsRowFunction="count" dataDxfId="49" totalsRowDxfId="19"/>
    <tableColumn id="14" name="Responsável" totalsRowFunction="count" dataDxfId="48" totalsRowDxfId="18"/>
    <tableColumn id="13" name="Audiência" totalsRowFunction="count" dataDxfId="47" totalsRowDxfId="17"/>
    <tableColumn id="18" name="n° crianças" totalsRowFunction="sum" dataDxfId="46" totalsRowDxfId="16"/>
    <tableColumn id="17" name="nº adolescentes " totalsRowFunction="sum" dataDxfId="45" totalsRowDxfId="15"/>
    <tableColumn id="6" name="n° jovens e adultos " totalsRowFunction="sum" dataDxfId="44" totalsRowDxfId="14"/>
    <tableColumn id="25" name="pesquisa dos autos" totalsRowFunction="count" dataDxfId="43" totalsRowDxfId="13"/>
    <tableColumn id="24" name="pesquisa bibliográfica" totalsRowFunction="count" dataDxfId="42" totalsRowDxfId="12"/>
    <tableColumn id="23" name="nº at. domiciliar" totalsRowFunction="sum" dataDxfId="41" totalsRowDxfId="11"/>
    <tableColumn id="22" name="nº at. individual" totalsRowFunction="sum" dataDxfId="40" totalsRowDxfId="10"/>
    <tableColumn id="28" name="n° at entrevista" totalsRowFunction="sum" dataDxfId="39" totalsRowDxfId="9"/>
    <tableColumn id="21" name="nº at. grupal" totalsRowFunction="sum" dataDxfId="38" totalsRowDxfId="8"/>
    <tableColumn id="20" name="nº visita institucio." totalsRowFunction="sum" dataDxfId="37" totalsRowDxfId="7"/>
    <tableColumn id="29" name="nº Audiê. Comum" totalsRowFunction="sum" dataDxfId="36" totalsRowDxfId="6"/>
    <tableColumn id="27" name="nº Audiê. Concentrada" totalsRowFunction="sum" dataDxfId="35" totalsRowDxfId="5"/>
    <tableColumn id="19" name="Proce. serviço social" totalsRowFunction="count" dataDxfId="34" totalsRowDxfId="4"/>
    <tableColumn id="16" name="Proce. Psicologia " totalsRowFunction="count" dataDxfId="33" totalsRowDxfId="3"/>
    <tableColumn id="26" name="doc. gerado" totalsRowFunction="count" dataDxfId="32" totalsRowDxfId="2"/>
    <tableColumn id="15" name="Observação/outras visitas/demais dados" dataDxfId="31" totalsRowDxfId="1"/>
    <tableColumn id="30" name="Coluna1" dataDxfId="30" totalsRow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Personalizada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B050"/>
      </a:accent1>
      <a:accent2>
        <a:srgbClr val="FF0000"/>
      </a:accent2>
      <a:accent3>
        <a:srgbClr val="FFFF00"/>
      </a:accent3>
      <a:accent4>
        <a:srgbClr val="FFC000"/>
      </a:accent4>
      <a:accent5>
        <a:srgbClr val="00B050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rojudi2.tjpr.jus.br/projudi/processo.do?_tj=6ee07f415e9768aad88292fb92e72ed4c156f9987901bc0edd8d56fb4b83590c3a8b91f5f232cb2d07dbcb0423dcc368" TargetMode="External"/><Relationship Id="rId1" Type="http://schemas.openxmlformats.org/officeDocument/2006/relationships/hyperlink" Target="https://projudi.tjpr.jus.br/projudi/processo.do?_tj=a180f7d0cf741ada0b2c717b6b367c53efea1500b110d031926b9bd7a4f04dd77dbce33d7e237c591755e29aa7ef5071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0"/>
  <sheetViews>
    <sheetView tabSelected="1" zoomScale="98" zoomScaleNormal="98" workbookViewId="0">
      <pane ySplit="1" topLeftCell="A8" activePane="bottomLeft" state="frozen"/>
      <selection pane="bottomLeft" activeCell="E30" sqref="E30"/>
    </sheetView>
  </sheetViews>
  <sheetFormatPr defaultRowHeight="16.5" x14ac:dyDescent="0.3"/>
  <cols>
    <col min="1" max="1" width="21.25" style="26" customWidth="1"/>
    <col min="2" max="2" width="23" style="26" customWidth="1"/>
    <col min="3" max="3" width="17.75" style="26" customWidth="1"/>
    <col min="4" max="4" width="17" style="26" customWidth="1"/>
    <col min="5" max="5" width="47.125" style="26" customWidth="1"/>
    <col min="6" max="6" width="11.375" style="42" customWidth="1"/>
    <col min="7" max="7" width="11.75" style="26" customWidth="1"/>
    <col min="8" max="8" width="15" style="38" customWidth="1"/>
    <col min="9" max="9" width="12.75" style="26" bestFit="1" customWidth="1"/>
    <col min="10" max="10" width="22.875" style="26" bestFit="1" customWidth="1"/>
    <col min="11" max="11" width="12.125" style="28" customWidth="1"/>
    <col min="12" max="12" width="15.625" style="26" customWidth="1"/>
    <col min="13" max="13" width="17" style="26" customWidth="1"/>
    <col min="14" max="14" width="11.875" style="26" customWidth="1"/>
    <col min="15" max="15" width="12.5" style="26" customWidth="1"/>
    <col min="16" max="16" width="13.375" style="26" customWidth="1"/>
    <col min="17" max="17" width="15" customWidth="1"/>
    <col min="18" max="18" width="14.875" customWidth="1"/>
    <col min="19" max="19" width="17" style="26" customWidth="1"/>
    <col min="20" max="28" width="16.75" style="26" customWidth="1"/>
    <col min="29" max="29" width="58.75" style="26" customWidth="1"/>
    <col min="30" max="31" width="16.75" style="26" customWidth="1"/>
    <col min="32" max="32" width="91" style="26" bestFit="1" customWidth="1"/>
    <col min="33" max="33" width="42" style="26" customWidth="1"/>
    <col min="34" max="34" width="52.75" style="26" customWidth="1"/>
    <col min="35" max="16384" width="9" style="26"/>
  </cols>
  <sheetData>
    <row r="1" spans="1:30" ht="15.75" x14ac:dyDescent="0.25">
      <c r="A1" s="39" t="s">
        <v>0</v>
      </c>
      <c r="B1" s="23" t="s">
        <v>4</v>
      </c>
      <c r="C1" s="23" t="s">
        <v>19</v>
      </c>
      <c r="D1" s="23" t="s">
        <v>1</v>
      </c>
      <c r="E1" s="23" t="s">
        <v>213</v>
      </c>
      <c r="F1" s="24" t="s">
        <v>13</v>
      </c>
      <c r="G1" s="23" t="s">
        <v>51</v>
      </c>
      <c r="H1" s="23" t="s">
        <v>50</v>
      </c>
      <c r="I1" s="23" t="s">
        <v>15</v>
      </c>
      <c r="J1" s="23" t="s">
        <v>2</v>
      </c>
      <c r="K1" s="25" t="s">
        <v>16</v>
      </c>
      <c r="L1" s="25" t="s">
        <v>3</v>
      </c>
      <c r="M1" s="23" t="s">
        <v>14</v>
      </c>
      <c r="N1" s="23" t="s">
        <v>171</v>
      </c>
      <c r="O1" s="23" t="s">
        <v>172</v>
      </c>
      <c r="P1" s="23" t="s">
        <v>173</v>
      </c>
      <c r="Q1" s="25" t="s">
        <v>57</v>
      </c>
      <c r="R1" s="25" t="s">
        <v>82</v>
      </c>
      <c r="S1" s="25" t="s">
        <v>116</v>
      </c>
      <c r="T1" s="25" t="s">
        <v>117</v>
      </c>
      <c r="U1" s="25" t="s">
        <v>167</v>
      </c>
      <c r="V1" s="25" t="s">
        <v>118</v>
      </c>
      <c r="W1" s="25" t="s">
        <v>120</v>
      </c>
      <c r="X1" s="25" t="s">
        <v>170</v>
      </c>
      <c r="Y1" s="25" t="s">
        <v>119</v>
      </c>
      <c r="Z1" s="25" t="s">
        <v>121</v>
      </c>
      <c r="AA1" s="25" t="s">
        <v>122</v>
      </c>
      <c r="AB1" s="25" t="s">
        <v>124</v>
      </c>
      <c r="AC1" s="23" t="s">
        <v>59</v>
      </c>
      <c r="AD1" s="58" t="s">
        <v>191</v>
      </c>
    </row>
    <row r="2" spans="1:30" ht="15.75" x14ac:dyDescent="0.25">
      <c r="A2" s="32" t="s">
        <v>192</v>
      </c>
      <c r="B2" s="29" t="s">
        <v>146</v>
      </c>
      <c r="C2" s="29" t="s">
        <v>9</v>
      </c>
      <c r="D2" s="29" t="s">
        <v>130</v>
      </c>
      <c r="E2" s="29" t="s">
        <v>203</v>
      </c>
      <c r="F2" s="30">
        <v>43899</v>
      </c>
      <c r="G2" s="30">
        <v>43910</v>
      </c>
      <c r="H2" s="39">
        <v>30</v>
      </c>
      <c r="I2" s="30">
        <f t="shared" ref="I2:I12" si="0">(G2+H2-1)</f>
        <v>43939</v>
      </c>
      <c r="J2" s="29" t="s">
        <v>154</v>
      </c>
      <c r="K2" s="30">
        <v>43987</v>
      </c>
      <c r="L2" s="29" t="s">
        <v>166</v>
      </c>
      <c r="M2" s="59"/>
      <c r="N2" s="29">
        <v>1</v>
      </c>
      <c r="O2" s="29">
        <v>0</v>
      </c>
      <c r="P2" s="29">
        <v>0</v>
      </c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 t="s">
        <v>158</v>
      </c>
      <c r="AD2" s="57"/>
    </row>
    <row r="3" spans="1:30" ht="15.75" x14ac:dyDescent="0.25">
      <c r="A3" s="29" t="s">
        <v>193</v>
      </c>
      <c r="B3" s="29" t="s">
        <v>147</v>
      </c>
      <c r="C3" s="29" t="s">
        <v>6</v>
      </c>
      <c r="D3" s="29" t="s">
        <v>127</v>
      </c>
      <c r="E3" s="33" t="s">
        <v>214</v>
      </c>
      <c r="F3" s="41">
        <v>43915</v>
      </c>
      <c r="G3" s="30">
        <v>43956</v>
      </c>
      <c r="H3" s="39">
        <v>30</v>
      </c>
      <c r="I3" s="30">
        <f t="shared" si="0"/>
        <v>43985</v>
      </c>
      <c r="J3" s="29" t="s">
        <v>154</v>
      </c>
      <c r="K3" s="30"/>
      <c r="L3" s="29" t="s">
        <v>5</v>
      </c>
      <c r="M3" s="59"/>
      <c r="N3" s="29">
        <v>1</v>
      </c>
      <c r="O3" s="29">
        <v>0</v>
      </c>
      <c r="P3" s="29">
        <v>0</v>
      </c>
      <c r="Q3" s="29" t="s">
        <v>65</v>
      </c>
      <c r="R3" s="29"/>
      <c r="S3" s="29"/>
      <c r="T3" s="29"/>
      <c r="U3" s="29"/>
      <c r="V3" s="29"/>
      <c r="W3" s="29"/>
      <c r="X3" s="29"/>
      <c r="Y3" s="29"/>
      <c r="Z3" s="29"/>
      <c r="AA3" s="29"/>
      <c r="AB3" s="29" t="s">
        <v>47</v>
      </c>
      <c r="AC3" s="29" t="s">
        <v>215</v>
      </c>
      <c r="AD3" s="57"/>
    </row>
    <row r="4" spans="1:30" ht="15.75" x14ac:dyDescent="0.25">
      <c r="A4" s="29" t="s">
        <v>194</v>
      </c>
      <c r="B4" s="29" t="s">
        <v>148</v>
      </c>
      <c r="C4" s="29" t="s">
        <v>6</v>
      </c>
      <c r="D4" s="29" t="s">
        <v>126</v>
      </c>
      <c r="E4" s="33" t="s">
        <v>205</v>
      </c>
      <c r="F4" s="41">
        <v>44042</v>
      </c>
      <c r="G4" s="30">
        <v>44046</v>
      </c>
      <c r="H4" s="39">
        <v>45</v>
      </c>
      <c r="I4" s="30">
        <f>(G4+H4-1)</f>
        <v>44090</v>
      </c>
      <c r="J4" s="29" t="s">
        <v>48</v>
      </c>
      <c r="K4" s="30">
        <v>44106</v>
      </c>
      <c r="L4" s="29" t="s">
        <v>17</v>
      </c>
      <c r="M4" s="59"/>
      <c r="N4" s="29">
        <v>0</v>
      </c>
      <c r="O4" s="29">
        <v>1</v>
      </c>
      <c r="P4" s="29">
        <v>0</v>
      </c>
      <c r="Q4" s="29" t="s">
        <v>65</v>
      </c>
      <c r="R4" s="29" t="s">
        <v>65</v>
      </c>
      <c r="S4" s="29">
        <v>1</v>
      </c>
      <c r="T4" s="29">
        <v>2</v>
      </c>
      <c r="U4" s="29">
        <v>2</v>
      </c>
      <c r="V4" s="29">
        <v>0</v>
      </c>
      <c r="W4" s="29">
        <v>0</v>
      </c>
      <c r="X4" s="29">
        <v>0</v>
      </c>
      <c r="Y4" s="29">
        <v>0</v>
      </c>
      <c r="Z4" s="29" t="s">
        <v>67</v>
      </c>
      <c r="AA4" s="29"/>
      <c r="AB4" s="29" t="s">
        <v>72</v>
      </c>
      <c r="AC4" s="29"/>
      <c r="AD4" s="57"/>
    </row>
    <row r="5" spans="1:30" ht="15.75" x14ac:dyDescent="0.25">
      <c r="A5" s="29" t="s">
        <v>195</v>
      </c>
      <c r="B5" s="29" t="s">
        <v>146</v>
      </c>
      <c r="C5" s="29" t="s">
        <v>6</v>
      </c>
      <c r="D5" s="29" t="s">
        <v>126</v>
      </c>
      <c r="E5" s="33" t="s">
        <v>204</v>
      </c>
      <c r="F5" s="41">
        <v>43941</v>
      </c>
      <c r="G5" s="30">
        <v>43955</v>
      </c>
      <c r="H5" s="39">
        <v>10</v>
      </c>
      <c r="I5" s="30">
        <f t="shared" si="0"/>
        <v>43964</v>
      </c>
      <c r="J5" s="29" t="s">
        <v>48</v>
      </c>
      <c r="K5" s="30">
        <v>44224</v>
      </c>
      <c r="L5" s="29" t="s">
        <v>17</v>
      </c>
      <c r="M5" s="59"/>
      <c r="N5" s="29">
        <v>1</v>
      </c>
      <c r="O5" s="29">
        <v>1</v>
      </c>
      <c r="P5" s="29">
        <v>0</v>
      </c>
      <c r="Q5" s="29" t="s">
        <v>65</v>
      </c>
      <c r="R5" s="29" t="s">
        <v>65</v>
      </c>
      <c r="S5" s="29">
        <v>1</v>
      </c>
      <c r="T5" s="29">
        <v>3</v>
      </c>
      <c r="U5" s="29">
        <v>3</v>
      </c>
      <c r="V5" s="29"/>
      <c r="W5" s="29"/>
      <c r="X5" s="29"/>
      <c r="Y5" s="29"/>
      <c r="Z5" s="29" t="s">
        <v>48</v>
      </c>
      <c r="AA5" s="29"/>
      <c r="AB5" s="29" t="s">
        <v>72</v>
      </c>
      <c r="AC5" s="29" t="s">
        <v>175</v>
      </c>
      <c r="AD5" s="57"/>
    </row>
    <row r="6" spans="1:30" ht="15.75" x14ac:dyDescent="0.25">
      <c r="A6" s="29" t="s">
        <v>196</v>
      </c>
      <c r="B6" s="29" t="s">
        <v>148</v>
      </c>
      <c r="C6" s="29" t="s">
        <v>6</v>
      </c>
      <c r="D6" s="29" t="s">
        <v>6</v>
      </c>
      <c r="E6" s="33" t="s">
        <v>206</v>
      </c>
      <c r="F6" s="41">
        <v>43941</v>
      </c>
      <c r="G6" s="30">
        <v>44042</v>
      </c>
      <c r="H6" s="39">
        <v>45</v>
      </c>
      <c r="I6" s="30">
        <f t="shared" si="0"/>
        <v>44086</v>
      </c>
      <c r="J6" s="29" t="s">
        <v>48</v>
      </c>
      <c r="K6" s="30">
        <v>44109</v>
      </c>
      <c r="L6" s="29" t="s">
        <v>17</v>
      </c>
      <c r="M6" s="29"/>
      <c r="N6" s="29">
        <v>0</v>
      </c>
      <c r="O6" s="29">
        <v>1</v>
      </c>
      <c r="P6" s="29">
        <v>0</v>
      </c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57"/>
    </row>
    <row r="7" spans="1:30" ht="15.75" x14ac:dyDescent="0.25">
      <c r="A7" s="29" t="s">
        <v>197</v>
      </c>
      <c r="B7" s="29" t="s">
        <v>149</v>
      </c>
      <c r="C7" s="29" t="s">
        <v>9</v>
      </c>
      <c r="D7" s="29" t="s">
        <v>9</v>
      </c>
      <c r="E7" s="29" t="s">
        <v>207</v>
      </c>
      <c r="F7" s="30">
        <v>43908</v>
      </c>
      <c r="G7" s="30">
        <v>43955</v>
      </c>
      <c r="H7" s="39">
        <v>15</v>
      </c>
      <c r="I7" s="30">
        <f t="shared" si="0"/>
        <v>43969</v>
      </c>
      <c r="J7" s="29" t="s">
        <v>154</v>
      </c>
      <c r="K7" s="30">
        <v>44008</v>
      </c>
      <c r="L7" s="29" t="s">
        <v>166</v>
      </c>
      <c r="M7" s="29"/>
      <c r="N7" s="29">
        <v>1</v>
      </c>
      <c r="O7" s="29">
        <v>0</v>
      </c>
      <c r="P7" s="29">
        <v>0</v>
      </c>
      <c r="Q7" s="29" t="s">
        <v>65</v>
      </c>
      <c r="R7" s="29" t="s">
        <v>65</v>
      </c>
      <c r="S7" s="29">
        <v>1</v>
      </c>
      <c r="T7" s="29"/>
      <c r="U7" s="29">
        <v>2</v>
      </c>
      <c r="V7" s="29"/>
      <c r="W7" s="29"/>
      <c r="X7" s="29"/>
      <c r="Y7" s="29"/>
      <c r="Z7" s="29"/>
      <c r="AA7" s="29"/>
      <c r="AB7" s="29" t="s">
        <v>115</v>
      </c>
      <c r="AC7" s="29"/>
      <c r="AD7" s="57"/>
    </row>
    <row r="8" spans="1:30" ht="15.75" x14ac:dyDescent="0.25">
      <c r="A8" s="31" t="s">
        <v>198</v>
      </c>
      <c r="B8" s="29" t="s">
        <v>150</v>
      </c>
      <c r="C8" s="29" t="s">
        <v>7</v>
      </c>
      <c r="D8" s="29" t="s">
        <v>132</v>
      </c>
      <c r="E8" s="29" t="s">
        <v>208</v>
      </c>
      <c r="F8" s="30">
        <v>43956</v>
      </c>
      <c r="G8" s="30">
        <v>43966</v>
      </c>
      <c r="H8" s="39">
        <v>30</v>
      </c>
      <c r="I8" s="30">
        <f t="shared" si="0"/>
        <v>43995</v>
      </c>
      <c r="J8" s="29" t="s">
        <v>48</v>
      </c>
      <c r="K8" s="30">
        <v>44018</v>
      </c>
      <c r="L8" s="29" t="s">
        <v>17</v>
      </c>
      <c r="M8" s="29" t="s">
        <v>156</v>
      </c>
      <c r="N8" s="29">
        <v>0</v>
      </c>
      <c r="O8" s="29">
        <v>1</v>
      </c>
      <c r="P8" s="29">
        <v>0</v>
      </c>
      <c r="Q8" s="29" t="s">
        <v>65</v>
      </c>
      <c r="R8" s="29" t="s">
        <v>65</v>
      </c>
      <c r="S8" s="29">
        <v>1</v>
      </c>
      <c r="T8" s="29">
        <v>0</v>
      </c>
      <c r="U8" s="29">
        <v>0</v>
      </c>
      <c r="V8" s="29">
        <v>1</v>
      </c>
      <c r="W8" s="29">
        <v>0</v>
      </c>
      <c r="X8" s="29">
        <v>0</v>
      </c>
      <c r="Y8" s="29">
        <v>0</v>
      </c>
      <c r="Z8" s="29" t="s">
        <v>48</v>
      </c>
      <c r="AA8" s="29"/>
      <c r="AB8" s="29" t="s">
        <v>73</v>
      </c>
      <c r="AC8" s="29"/>
      <c r="AD8" s="57"/>
    </row>
    <row r="9" spans="1:30" ht="15.75" x14ac:dyDescent="0.25">
      <c r="A9" s="32" t="s">
        <v>199</v>
      </c>
      <c r="B9" s="29" t="s">
        <v>151</v>
      </c>
      <c r="C9" s="29" t="s">
        <v>6</v>
      </c>
      <c r="D9" s="29" t="s">
        <v>6</v>
      </c>
      <c r="E9" s="29" t="s">
        <v>209</v>
      </c>
      <c r="F9" s="30">
        <v>43956</v>
      </c>
      <c r="G9" s="30">
        <v>43956</v>
      </c>
      <c r="H9" s="39">
        <v>1</v>
      </c>
      <c r="I9" s="30">
        <f t="shared" si="0"/>
        <v>43956</v>
      </c>
      <c r="J9" s="29" t="s">
        <v>159</v>
      </c>
      <c r="K9" s="30">
        <v>43958</v>
      </c>
      <c r="L9" s="29" t="s">
        <v>166</v>
      </c>
      <c r="M9" s="33" t="s">
        <v>157</v>
      </c>
      <c r="N9" s="29"/>
      <c r="O9" s="29">
        <v>0</v>
      </c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57"/>
    </row>
    <row r="10" spans="1:30" ht="15.75" x14ac:dyDescent="0.25">
      <c r="A10" s="29" t="s">
        <v>200</v>
      </c>
      <c r="B10" s="29" t="s">
        <v>146</v>
      </c>
      <c r="C10" s="29" t="s">
        <v>7</v>
      </c>
      <c r="D10" s="29" t="s">
        <v>132</v>
      </c>
      <c r="E10" s="29" t="s">
        <v>210</v>
      </c>
      <c r="F10" s="41">
        <v>43965</v>
      </c>
      <c r="G10" s="30">
        <v>43977</v>
      </c>
      <c r="H10" s="39">
        <v>30</v>
      </c>
      <c r="I10" s="30">
        <f t="shared" si="0"/>
        <v>44006</v>
      </c>
      <c r="J10" s="29" t="s">
        <v>155</v>
      </c>
      <c r="K10" s="30"/>
      <c r="L10" s="29" t="s">
        <v>165</v>
      </c>
      <c r="M10" s="29"/>
      <c r="N10" s="29">
        <v>1</v>
      </c>
      <c r="O10" s="29">
        <v>0</v>
      </c>
      <c r="P10" s="29">
        <v>0</v>
      </c>
      <c r="Q10" s="29" t="s">
        <v>65</v>
      </c>
      <c r="R10" s="29" t="s">
        <v>65</v>
      </c>
      <c r="S10" s="29">
        <v>1</v>
      </c>
      <c r="T10" s="29">
        <v>1</v>
      </c>
      <c r="U10" s="29">
        <v>1</v>
      </c>
      <c r="V10" s="29"/>
      <c r="W10" s="29"/>
      <c r="X10" s="29"/>
      <c r="Y10" s="29"/>
      <c r="Z10" s="29" t="s">
        <v>48</v>
      </c>
      <c r="AA10" s="29"/>
      <c r="AB10" s="29" t="s">
        <v>72</v>
      </c>
      <c r="AC10" s="29"/>
      <c r="AD10" s="57"/>
    </row>
    <row r="11" spans="1:30" ht="15.75" x14ac:dyDescent="0.25">
      <c r="A11" s="29" t="s">
        <v>201</v>
      </c>
      <c r="B11" s="29" t="s">
        <v>152</v>
      </c>
      <c r="C11" s="29" t="s">
        <v>6</v>
      </c>
      <c r="D11" s="29" t="s">
        <v>6</v>
      </c>
      <c r="E11" s="29" t="s">
        <v>211</v>
      </c>
      <c r="F11" s="30">
        <v>43969</v>
      </c>
      <c r="G11" s="30">
        <v>43979</v>
      </c>
      <c r="H11" s="39">
        <v>30</v>
      </c>
      <c r="I11" s="30">
        <f t="shared" si="0"/>
        <v>44008</v>
      </c>
      <c r="J11" s="29" t="s">
        <v>154</v>
      </c>
      <c r="K11" s="30">
        <v>44005</v>
      </c>
      <c r="L11" s="29" t="s">
        <v>166</v>
      </c>
      <c r="M11" s="29"/>
      <c r="N11" s="29">
        <v>0</v>
      </c>
      <c r="O11" s="29">
        <v>0</v>
      </c>
      <c r="P11" s="29">
        <v>0</v>
      </c>
      <c r="Q11" s="29" t="s">
        <v>65</v>
      </c>
      <c r="R11" s="29"/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 t="s">
        <v>68</v>
      </c>
      <c r="AA11" s="29" t="s">
        <v>69</v>
      </c>
      <c r="AB11" s="29" t="s">
        <v>47</v>
      </c>
      <c r="AC11" s="29"/>
      <c r="AD11" s="57"/>
    </row>
    <row r="12" spans="1:30" ht="15.75" x14ac:dyDescent="0.25">
      <c r="A12" s="32" t="s">
        <v>202</v>
      </c>
      <c r="B12" s="29" t="s">
        <v>153</v>
      </c>
      <c r="C12" s="29" t="s">
        <v>6</v>
      </c>
      <c r="D12" s="29" t="s">
        <v>6</v>
      </c>
      <c r="E12" s="33" t="s">
        <v>212</v>
      </c>
      <c r="F12" s="30">
        <v>43971</v>
      </c>
      <c r="G12" s="30">
        <v>43983</v>
      </c>
      <c r="H12" s="39">
        <v>15</v>
      </c>
      <c r="I12" s="30">
        <f t="shared" si="0"/>
        <v>43997</v>
      </c>
      <c r="J12" s="29" t="s">
        <v>47</v>
      </c>
      <c r="K12" s="30">
        <v>43998</v>
      </c>
      <c r="L12" s="29" t="s">
        <v>166</v>
      </c>
      <c r="M12" s="29"/>
      <c r="N12" s="29">
        <v>0</v>
      </c>
      <c r="O12" s="29">
        <v>0</v>
      </c>
      <c r="P12" s="29">
        <v>1</v>
      </c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57"/>
    </row>
    <row r="13" spans="1:30" ht="15.75" x14ac:dyDescent="0.25">
      <c r="A13" s="36"/>
      <c r="B13" s="29"/>
      <c r="C13" s="29"/>
      <c r="D13" s="29"/>
      <c r="E13" s="29"/>
      <c r="F13" s="30"/>
      <c r="G13" s="30"/>
      <c r="H13" s="39"/>
      <c r="I13" s="30"/>
      <c r="J13" s="29"/>
      <c r="K13" s="30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57"/>
    </row>
    <row r="14" spans="1:30" ht="15.75" x14ac:dyDescent="0.25">
      <c r="A14" s="29"/>
      <c r="B14" s="29"/>
      <c r="C14" s="29"/>
      <c r="D14" s="29"/>
      <c r="E14" s="29"/>
      <c r="F14" s="30"/>
      <c r="G14" s="30"/>
      <c r="H14" s="39"/>
      <c r="I14" s="30"/>
      <c r="J14" s="29"/>
      <c r="K14" s="30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57"/>
    </row>
    <row r="15" spans="1:30" ht="15.75" x14ac:dyDescent="0.25">
      <c r="A15" s="29"/>
      <c r="B15" s="29"/>
      <c r="C15" s="29"/>
      <c r="D15" s="29"/>
      <c r="E15" s="29"/>
      <c r="F15" s="30"/>
      <c r="G15" s="30"/>
      <c r="H15" s="39"/>
      <c r="I15" s="30"/>
      <c r="J15" s="29"/>
      <c r="K15" s="30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57"/>
    </row>
    <row r="16" spans="1:30" ht="15.75" x14ac:dyDescent="0.25">
      <c r="A16" s="29"/>
      <c r="B16" s="29"/>
      <c r="C16" s="29"/>
      <c r="D16" s="29"/>
      <c r="E16" s="29"/>
      <c r="F16" s="41"/>
      <c r="G16" s="30"/>
      <c r="H16" s="39"/>
      <c r="I16" s="30"/>
      <c r="J16" s="29"/>
      <c r="K16" s="30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57"/>
    </row>
    <row r="17" spans="1:41" ht="15.75" x14ac:dyDescent="0.25">
      <c r="A17" s="33"/>
      <c r="B17" s="34"/>
      <c r="C17" s="29"/>
      <c r="D17" s="29"/>
      <c r="E17" s="29"/>
      <c r="F17" s="30"/>
      <c r="G17" s="30"/>
      <c r="H17" s="39"/>
      <c r="I17" s="30"/>
      <c r="J17" s="29"/>
      <c r="K17" s="30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57"/>
    </row>
    <row r="18" spans="1:41" ht="15.75" x14ac:dyDescent="0.25">
      <c r="A18" s="53"/>
      <c r="B18" s="29"/>
      <c r="C18" s="29"/>
      <c r="D18" s="29"/>
      <c r="E18" s="29"/>
      <c r="F18" s="56"/>
      <c r="G18" s="54"/>
      <c r="H18" s="39"/>
      <c r="I18" s="54"/>
      <c r="J18" s="29"/>
      <c r="K18" s="40"/>
      <c r="L18" s="29"/>
      <c r="M18" s="29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7"/>
    </row>
    <row r="19" spans="1:41" ht="15.75" x14ac:dyDescent="0.25">
      <c r="A19" s="53"/>
      <c r="B19" s="29"/>
      <c r="C19" s="29"/>
      <c r="D19" s="29"/>
      <c r="E19" s="29"/>
      <c r="F19" s="56"/>
      <c r="G19" s="54"/>
      <c r="H19" s="39"/>
      <c r="I19" s="30"/>
      <c r="J19" s="29"/>
      <c r="K19" s="40"/>
      <c r="L19" s="29"/>
      <c r="M19" s="53"/>
      <c r="N19" s="53"/>
      <c r="O19" s="53"/>
      <c r="P19" s="53"/>
      <c r="Q19" s="29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7"/>
    </row>
    <row r="20" spans="1:41" ht="15.75" x14ac:dyDescent="0.25">
      <c r="A20" s="53"/>
      <c r="B20" s="53"/>
      <c r="C20" s="29"/>
      <c r="D20" s="53"/>
      <c r="E20" s="29"/>
      <c r="F20" s="56"/>
      <c r="G20" s="54"/>
      <c r="H20" s="39"/>
      <c r="I20" s="54"/>
      <c r="J20" s="29"/>
      <c r="K20" s="40"/>
      <c r="L20" s="29"/>
      <c r="M20" s="53"/>
      <c r="N20" s="53"/>
      <c r="O20" s="53"/>
      <c r="P20" s="53"/>
      <c r="Q20" s="29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7"/>
    </row>
    <row r="21" spans="1:41" ht="15.75" x14ac:dyDescent="0.25">
      <c r="A21" s="57" t="s">
        <v>112</v>
      </c>
      <c r="B21" s="57"/>
      <c r="C21" s="57"/>
      <c r="D21" s="57"/>
      <c r="E21" s="57"/>
      <c r="F21" s="60">
        <f>SUBTOTAL(103,Tabela1[Recebido])</f>
        <v>11</v>
      </c>
      <c r="G21" s="57"/>
      <c r="H21" s="60"/>
      <c r="I21" s="61"/>
      <c r="J21" s="57"/>
      <c r="K21" s="57">
        <f>SUBTOTAL(103,Tabela1[Devolvido])</f>
        <v>9</v>
      </c>
      <c r="L21" s="57">
        <f>SUBTOTAL(103,Tabela1[Responsável])</f>
        <v>11</v>
      </c>
      <c r="M21" s="57">
        <f>SUBTOTAL(103,Tabela1[Audiência])</f>
        <v>2</v>
      </c>
      <c r="N21" s="57">
        <f>SUBTOTAL(109,Tabela1[n° crianças])</f>
        <v>5</v>
      </c>
      <c r="O21" s="57">
        <f>SUBTOTAL(109,Tabela1[[nº adolescentes ]])</f>
        <v>4</v>
      </c>
      <c r="P21" s="57">
        <f>SUBTOTAL(109,Tabela1[[n° jovens e adultos ]])</f>
        <v>1</v>
      </c>
      <c r="Q21" s="57">
        <f>SUBTOTAL(103,Tabela1[pesquisa dos autos])</f>
        <v>7</v>
      </c>
      <c r="R21" s="57">
        <f>SUBTOTAL(103,Tabela1[pesquisa bibliográfica])</f>
        <v>5</v>
      </c>
      <c r="S21" s="57">
        <f>SUBTOTAL(109,Tabela1[nº at. domiciliar])</f>
        <v>5</v>
      </c>
      <c r="T21" s="57">
        <f>SUBTOTAL(109,Tabela1[nº at. individual])</f>
        <v>6</v>
      </c>
      <c r="U21" s="57">
        <f>SUBTOTAL(109,Tabela1[n° at entrevista])</f>
        <v>8</v>
      </c>
      <c r="V21" s="57">
        <f>SUBTOTAL(109,Tabela1[nº at. grupal])</f>
        <v>1</v>
      </c>
      <c r="W21" s="57">
        <f>SUBTOTAL(109,Tabela1[nº visita institucio.])</f>
        <v>0</v>
      </c>
      <c r="X21" s="57">
        <f>SUBTOTAL(109,Tabela1[nº Audiê. Comum])</f>
        <v>0</v>
      </c>
      <c r="Y21" s="57">
        <f>SUBTOTAL(109,Tabela1[nº Audiê. Concentrada])</f>
        <v>0</v>
      </c>
      <c r="Z21" s="57">
        <f>SUBTOTAL(103,Tabela1[Proce. serviço social])</f>
        <v>5</v>
      </c>
      <c r="AA21" s="57">
        <f>SUBTOTAL(103,Tabela1[Proce. Psicologia ])</f>
        <v>1</v>
      </c>
      <c r="AB21" s="57">
        <f>SUBTOTAL(103,Tabela1[doc. gerado])</f>
        <v>7</v>
      </c>
      <c r="AC21" s="57"/>
      <c r="AD21" s="57"/>
      <c r="AE21" s="29"/>
      <c r="AF21" s="29"/>
    </row>
    <row r="22" spans="1:41" x14ac:dyDescent="0.3">
      <c r="L22" s="27"/>
      <c r="N22" s="29"/>
      <c r="O22" s="29"/>
      <c r="P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E22" s="29"/>
      <c r="AF22" s="29"/>
    </row>
    <row r="23" spans="1:41" x14ac:dyDescent="0.3">
      <c r="L23" s="27"/>
      <c r="N23" s="29"/>
      <c r="O23" s="29"/>
      <c r="P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E23" s="29"/>
      <c r="AF23" s="29"/>
    </row>
    <row r="24" spans="1:41" x14ac:dyDescent="0.3">
      <c r="E24" s="25" t="s">
        <v>216</v>
      </c>
      <c r="L24" s="27"/>
      <c r="N24" s="29"/>
      <c r="O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E24" s="29"/>
      <c r="AF24" s="29"/>
    </row>
    <row r="25" spans="1:41" x14ac:dyDescent="0.3">
      <c r="A25" s="47" t="s">
        <v>179</v>
      </c>
      <c r="B25" s="46" t="s">
        <v>177</v>
      </c>
      <c r="C25" s="44" t="s">
        <v>178</v>
      </c>
      <c r="F25" s="43"/>
      <c r="G25" s="29"/>
      <c r="H25" s="39"/>
      <c r="L25" s="27"/>
      <c r="M25" s="55"/>
      <c r="N25" s="29"/>
      <c r="O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41" x14ac:dyDescent="0.3">
      <c r="A26" s="35">
        <f>F21</f>
        <v>11</v>
      </c>
      <c r="B26" s="35">
        <f>K21</f>
        <v>9</v>
      </c>
      <c r="C26" s="45">
        <f>SUM(A26 - B26)</f>
        <v>2</v>
      </c>
      <c r="F26" s="43"/>
      <c r="G26" s="29"/>
      <c r="H26" s="39"/>
      <c r="L26" s="27"/>
      <c r="N26" s="29"/>
      <c r="O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41" x14ac:dyDescent="0.3">
      <c r="F27" s="43"/>
      <c r="G27" s="29"/>
      <c r="H27" s="39"/>
      <c r="L27" s="27"/>
      <c r="N27" s="29"/>
      <c r="O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41" x14ac:dyDescent="0.3">
      <c r="F28" s="43"/>
      <c r="G28" s="29"/>
      <c r="H28" s="39"/>
      <c r="L28" s="27"/>
      <c r="N28" s="29"/>
      <c r="O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41" x14ac:dyDescent="0.3">
      <c r="F29" s="43"/>
      <c r="G29" s="29"/>
      <c r="H29" s="39"/>
      <c r="L29" s="27"/>
      <c r="N29" s="29"/>
      <c r="O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</row>
    <row r="30" spans="1:41" x14ac:dyDescent="0.3">
      <c r="L30" s="27"/>
      <c r="N30" s="29"/>
      <c r="O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E30" s="29"/>
      <c r="AF30" s="29"/>
      <c r="AG30" s="29"/>
      <c r="AM30" s="29"/>
      <c r="AN30" s="29"/>
      <c r="AO30" s="29"/>
    </row>
    <row r="31" spans="1:41" x14ac:dyDescent="0.3">
      <c r="L31" s="27"/>
      <c r="N31" s="29"/>
      <c r="O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E31" s="29"/>
      <c r="AF31" s="29"/>
      <c r="AG31" s="29"/>
      <c r="AM31" s="29"/>
      <c r="AN31" s="29"/>
      <c r="AO31" s="29"/>
    </row>
    <row r="32" spans="1:41" x14ac:dyDescent="0.3">
      <c r="L32" s="27"/>
      <c r="N32" s="29"/>
      <c r="O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E32" s="29"/>
      <c r="AF32" s="29"/>
      <c r="AG32" s="29"/>
      <c r="AM32" s="29"/>
      <c r="AN32" s="29"/>
      <c r="AO32" s="29"/>
    </row>
    <row r="33" spans="12:41" x14ac:dyDescent="0.3">
      <c r="L33" s="27"/>
      <c r="N33" s="29"/>
      <c r="O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E33" s="29"/>
      <c r="AF33" s="29"/>
      <c r="AG33" s="29"/>
      <c r="AM33" s="29"/>
      <c r="AN33" s="29"/>
      <c r="AO33" s="29"/>
    </row>
    <row r="34" spans="12:41" x14ac:dyDescent="0.3">
      <c r="L34" s="27"/>
      <c r="N34" s="29"/>
      <c r="O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E34" s="29"/>
      <c r="AF34" s="29"/>
      <c r="AG34" s="29"/>
      <c r="AM34" s="29"/>
      <c r="AN34" s="29"/>
      <c r="AO34" s="29"/>
    </row>
    <row r="35" spans="12:41" x14ac:dyDescent="0.3">
      <c r="L35" s="27"/>
      <c r="N35" s="29"/>
      <c r="O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</row>
    <row r="36" spans="12:41" x14ac:dyDescent="0.3">
      <c r="L36" s="27"/>
      <c r="N36" s="29"/>
      <c r="O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</row>
    <row r="37" spans="12:41" x14ac:dyDescent="0.3">
      <c r="L37" s="27"/>
      <c r="N37" s="29"/>
      <c r="O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12:41" x14ac:dyDescent="0.3">
      <c r="L38" s="27"/>
      <c r="N38" s="29"/>
      <c r="O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spans="12:41" x14ac:dyDescent="0.3">
      <c r="L39" s="27"/>
      <c r="N39" s="29"/>
      <c r="O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</row>
    <row r="40" spans="12:41" x14ac:dyDescent="0.3">
      <c r="L40" s="27"/>
      <c r="N40" s="29"/>
      <c r="O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</row>
    <row r="41" spans="12:41" x14ac:dyDescent="0.3">
      <c r="L41" s="27"/>
      <c r="N41" s="29"/>
      <c r="O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</row>
    <row r="42" spans="12:41" x14ac:dyDescent="0.3">
      <c r="L42" s="27"/>
      <c r="N42" s="29"/>
      <c r="O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</row>
    <row r="43" spans="12:41" x14ac:dyDescent="0.3">
      <c r="L43" s="27"/>
      <c r="N43" s="29"/>
      <c r="O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</row>
    <row r="44" spans="12:41" x14ac:dyDescent="0.3">
      <c r="L44" s="27"/>
      <c r="N44" s="29"/>
      <c r="O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</row>
    <row r="45" spans="12:41" x14ac:dyDescent="0.3">
      <c r="L45" s="27"/>
      <c r="N45" s="29"/>
      <c r="O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</row>
    <row r="46" spans="12:41" x14ac:dyDescent="0.3">
      <c r="L46" s="27"/>
      <c r="N46" s="29"/>
      <c r="O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</row>
    <row r="47" spans="12:41" x14ac:dyDescent="0.3">
      <c r="L47" s="27"/>
      <c r="N47" s="29"/>
      <c r="O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</row>
    <row r="48" spans="12:41" x14ac:dyDescent="0.3">
      <c r="L48" s="27"/>
      <c r="N48" s="29"/>
      <c r="O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</row>
    <row r="49" spans="12:29" x14ac:dyDescent="0.3">
      <c r="L49" s="27"/>
      <c r="N49" s="29"/>
      <c r="O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</row>
    <row r="50" spans="12:29" x14ac:dyDescent="0.3">
      <c r="L50" s="27"/>
      <c r="N50" s="29"/>
      <c r="O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</row>
    <row r="51" spans="12:29" ht="15" customHeight="1" x14ac:dyDescent="0.3">
      <c r="L51" s="27"/>
      <c r="N51" s="29"/>
      <c r="O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</row>
    <row r="52" spans="12:29" x14ac:dyDescent="0.3">
      <c r="L52" s="27"/>
      <c r="N52" s="29"/>
      <c r="O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</row>
    <row r="53" spans="12:29" x14ac:dyDescent="0.3">
      <c r="L53" s="27"/>
      <c r="N53" s="29"/>
      <c r="O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</row>
    <row r="54" spans="12:29" x14ac:dyDescent="0.3">
      <c r="L54" s="27"/>
      <c r="N54" s="29"/>
      <c r="O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</row>
    <row r="55" spans="12:29" x14ac:dyDescent="0.3">
      <c r="L55" s="27"/>
      <c r="N55" s="29"/>
      <c r="O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</row>
    <row r="56" spans="12:29" x14ac:dyDescent="0.3">
      <c r="L56" s="27"/>
      <c r="N56" s="29"/>
      <c r="O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</row>
    <row r="57" spans="12:29" x14ac:dyDescent="0.3">
      <c r="L57" s="27"/>
      <c r="N57" s="29"/>
      <c r="O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</row>
    <row r="58" spans="12:29" x14ac:dyDescent="0.3">
      <c r="L58" s="27"/>
      <c r="N58" s="29"/>
      <c r="O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</row>
    <row r="59" spans="12:29" x14ac:dyDescent="0.3">
      <c r="L59" s="27"/>
      <c r="N59" s="29"/>
      <c r="O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</row>
    <row r="60" spans="12:29" x14ac:dyDescent="0.3">
      <c r="L60" s="27"/>
      <c r="N60" s="29"/>
      <c r="O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</row>
    <row r="61" spans="12:29" x14ac:dyDescent="0.3">
      <c r="L61" s="27"/>
      <c r="N61" s="29"/>
      <c r="O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</row>
    <row r="62" spans="12:29" x14ac:dyDescent="0.3">
      <c r="L62" s="27"/>
      <c r="N62" s="29"/>
      <c r="O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</row>
    <row r="63" spans="12:29" x14ac:dyDescent="0.3">
      <c r="L63" s="27"/>
      <c r="N63" s="29"/>
      <c r="O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</row>
    <row r="64" spans="12:29" x14ac:dyDescent="0.3">
      <c r="L64" s="27"/>
      <c r="N64" s="29"/>
      <c r="O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</row>
    <row r="65" spans="12:29" x14ac:dyDescent="0.3">
      <c r="L65" s="27"/>
      <c r="N65" s="29"/>
      <c r="O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</row>
    <row r="66" spans="12:29" x14ac:dyDescent="0.3">
      <c r="L66" s="27"/>
      <c r="N66" s="29"/>
      <c r="O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</row>
    <row r="67" spans="12:29" x14ac:dyDescent="0.3">
      <c r="L67" s="27"/>
      <c r="N67" s="29"/>
      <c r="O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</row>
    <row r="68" spans="12:29" x14ac:dyDescent="0.3">
      <c r="L68" s="27"/>
      <c r="N68" s="29"/>
      <c r="O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</row>
    <row r="69" spans="12:29" x14ac:dyDescent="0.3">
      <c r="L69" s="27"/>
      <c r="N69" s="29"/>
      <c r="O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</row>
    <row r="70" spans="12:29" x14ac:dyDescent="0.3">
      <c r="L70" s="27"/>
      <c r="N70" s="29"/>
      <c r="O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</row>
    <row r="71" spans="12:29" x14ac:dyDescent="0.3">
      <c r="L71" s="27"/>
      <c r="N71" s="29"/>
      <c r="O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</row>
    <row r="72" spans="12:29" x14ac:dyDescent="0.3">
      <c r="L72" s="27"/>
      <c r="N72" s="29"/>
      <c r="O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</row>
    <row r="73" spans="12:29" x14ac:dyDescent="0.3">
      <c r="L73" s="27"/>
      <c r="N73" s="29"/>
      <c r="O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</row>
    <row r="74" spans="12:29" x14ac:dyDescent="0.3">
      <c r="L74" s="27"/>
      <c r="N74" s="29"/>
      <c r="O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</row>
    <row r="75" spans="12:29" x14ac:dyDescent="0.3">
      <c r="L75" s="27"/>
      <c r="N75" s="29"/>
      <c r="O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</row>
    <row r="76" spans="12:29" x14ac:dyDescent="0.3">
      <c r="L76" s="27"/>
      <c r="N76" s="29"/>
      <c r="O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</row>
    <row r="77" spans="12:29" x14ac:dyDescent="0.3">
      <c r="L77" s="27"/>
      <c r="N77" s="29"/>
      <c r="O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</row>
    <row r="78" spans="12:29" x14ac:dyDescent="0.3">
      <c r="L78" s="27"/>
      <c r="N78" s="29"/>
      <c r="O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</row>
    <row r="79" spans="12:29" x14ac:dyDescent="0.3">
      <c r="L79" s="27"/>
      <c r="N79" s="29"/>
      <c r="O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</row>
    <row r="80" spans="12:29" x14ac:dyDescent="0.3">
      <c r="L80" s="27"/>
      <c r="N80" s="29"/>
      <c r="O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</row>
    <row r="81" spans="12:12" x14ac:dyDescent="0.3">
      <c r="L81" s="27"/>
    </row>
    <row r="82" spans="12:12" x14ac:dyDescent="0.3">
      <c r="L82" s="27"/>
    </row>
    <row r="83" spans="12:12" x14ac:dyDescent="0.3">
      <c r="L83" s="27"/>
    </row>
    <row r="84" spans="12:12" x14ac:dyDescent="0.3">
      <c r="L84" s="27"/>
    </row>
    <row r="85" spans="12:12" x14ac:dyDescent="0.3">
      <c r="L85" s="27"/>
    </row>
    <row r="86" spans="12:12" x14ac:dyDescent="0.3">
      <c r="L86" s="27"/>
    </row>
    <row r="87" spans="12:12" x14ac:dyDescent="0.3">
      <c r="L87" s="27"/>
    </row>
    <row r="88" spans="12:12" x14ac:dyDescent="0.3">
      <c r="L88" s="27"/>
    </row>
    <row r="89" spans="12:12" x14ac:dyDescent="0.3">
      <c r="L89" s="27"/>
    </row>
    <row r="90" spans="12:12" x14ac:dyDescent="0.3">
      <c r="L90" s="27"/>
    </row>
    <row r="91" spans="12:12" x14ac:dyDescent="0.3">
      <c r="L91" s="27"/>
    </row>
    <row r="92" spans="12:12" x14ac:dyDescent="0.3">
      <c r="L92" s="27"/>
    </row>
    <row r="93" spans="12:12" x14ac:dyDescent="0.3">
      <c r="L93" s="27"/>
    </row>
    <row r="94" spans="12:12" x14ac:dyDescent="0.3">
      <c r="L94" s="27"/>
    </row>
    <row r="95" spans="12:12" x14ac:dyDescent="0.3">
      <c r="L95" s="27"/>
    </row>
    <row r="96" spans="12:12" x14ac:dyDescent="0.3">
      <c r="L96" s="27"/>
    </row>
    <row r="97" spans="12:12" x14ac:dyDescent="0.3">
      <c r="L97" s="27"/>
    </row>
    <row r="98" spans="12:12" x14ac:dyDescent="0.3">
      <c r="L98" s="27"/>
    </row>
    <row r="99" spans="12:12" x14ac:dyDescent="0.3">
      <c r="L99" s="27"/>
    </row>
    <row r="100" spans="12:12" x14ac:dyDescent="0.3">
      <c r="L100" s="27"/>
    </row>
    <row r="101" spans="12:12" x14ac:dyDescent="0.3">
      <c r="L101" s="27"/>
    </row>
    <row r="102" spans="12:12" x14ac:dyDescent="0.3">
      <c r="L102" s="27"/>
    </row>
    <row r="103" spans="12:12" x14ac:dyDescent="0.3">
      <c r="L103" s="27"/>
    </row>
    <row r="104" spans="12:12" x14ac:dyDescent="0.3">
      <c r="L104" s="27"/>
    </row>
    <row r="105" spans="12:12" x14ac:dyDescent="0.3">
      <c r="L105" s="27"/>
    </row>
    <row r="106" spans="12:12" x14ac:dyDescent="0.3">
      <c r="L106" s="27"/>
    </row>
    <row r="107" spans="12:12" x14ac:dyDescent="0.3">
      <c r="L107" s="27"/>
    </row>
    <row r="108" spans="12:12" x14ac:dyDescent="0.3">
      <c r="L108" s="27"/>
    </row>
    <row r="109" spans="12:12" x14ac:dyDescent="0.3">
      <c r="L109" s="27"/>
    </row>
    <row r="110" spans="12:12" x14ac:dyDescent="0.3">
      <c r="L110" s="27"/>
    </row>
    <row r="111" spans="12:12" x14ac:dyDescent="0.3">
      <c r="L111" s="27"/>
    </row>
    <row r="112" spans="12:12" x14ac:dyDescent="0.3">
      <c r="L112" s="27"/>
    </row>
    <row r="113" spans="12:12" x14ac:dyDescent="0.3">
      <c r="L113" s="27"/>
    </row>
    <row r="114" spans="12:12" x14ac:dyDescent="0.3">
      <c r="L114" s="27"/>
    </row>
    <row r="115" spans="12:12" x14ac:dyDescent="0.3">
      <c r="L115" s="27"/>
    </row>
    <row r="116" spans="12:12" x14ac:dyDescent="0.3">
      <c r="L116" s="27"/>
    </row>
    <row r="117" spans="12:12" x14ac:dyDescent="0.3">
      <c r="L117" s="27"/>
    </row>
    <row r="118" spans="12:12" x14ac:dyDescent="0.3">
      <c r="L118" s="27"/>
    </row>
    <row r="119" spans="12:12" x14ac:dyDescent="0.3">
      <c r="L119" s="27"/>
    </row>
    <row r="120" spans="12:12" x14ac:dyDescent="0.3">
      <c r="L120" s="27"/>
    </row>
    <row r="121" spans="12:12" x14ac:dyDescent="0.3">
      <c r="L121" s="27"/>
    </row>
    <row r="122" spans="12:12" x14ac:dyDescent="0.3">
      <c r="L122" s="27"/>
    </row>
    <row r="123" spans="12:12" x14ac:dyDescent="0.3">
      <c r="L123" s="27"/>
    </row>
    <row r="124" spans="12:12" x14ac:dyDescent="0.3">
      <c r="L124" s="27"/>
    </row>
    <row r="125" spans="12:12" x14ac:dyDescent="0.3">
      <c r="L125" s="27"/>
    </row>
    <row r="126" spans="12:12" x14ac:dyDescent="0.3">
      <c r="L126" s="27"/>
    </row>
    <row r="127" spans="12:12" x14ac:dyDescent="0.3">
      <c r="L127" s="27"/>
    </row>
    <row r="128" spans="12:12" x14ac:dyDescent="0.3">
      <c r="L128" s="27"/>
    </row>
    <row r="129" spans="12:12" x14ac:dyDescent="0.3">
      <c r="L129" s="27"/>
    </row>
    <row r="130" spans="12:12" x14ac:dyDescent="0.3">
      <c r="L130" s="27"/>
    </row>
    <row r="131" spans="12:12" x14ac:dyDescent="0.3">
      <c r="L131" s="27"/>
    </row>
    <row r="132" spans="12:12" x14ac:dyDescent="0.3">
      <c r="L132" s="27"/>
    </row>
    <row r="133" spans="12:12" x14ac:dyDescent="0.3">
      <c r="L133" s="27"/>
    </row>
    <row r="134" spans="12:12" x14ac:dyDescent="0.3">
      <c r="L134" s="27"/>
    </row>
    <row r="135" spans="12:12" x14ac:dyDescent="0.3">
      <c r="L135" s="27"/>
    </row>
    <row r="136" spans="12:12" x14ac:dyDescent="0.3">
      <c r="L136" s="27"/>
    </row>
    <row r="137" spans="12:12" x14ac:dyDescent="0.3">
      <c r="L137" s="27"/>
    </row>
    <row r="138" spans="12:12" x14ac:dyDescent="0.3">
      <c r="L138" s="27"/>
    </row>
    <row r="139" spans="12:12" x14ac:dyDescent="0.3">
      <c r="L139" s="27"/>
    </row>
    <row r="140" spans="12:12" x14ac:dyDescent="0.3">
      <c r="L140" s="27"/>
    </row>
    <row r="141" spans="12:12" x14ac:dyDescent="0.3">
      <c r="L141" s="27"/>
    </row>
    <row r="142" spans="12:12" x14ac:dyDescent="0.3">
      <c r="L142" s="27"/>
    </row>
    <row r="143" spans="12:12" x14ac:dyDescent="0.3">
      <c r="L143" s="27"/>
    </row>
    <row r="144" spans="12:12" x14ac:dyDescent="0.3">
      <c r="L144" s="27"/>
    </row>
    <row r="145" spans="12:33" x14ac:dyDescent="0.3">
      <c r="L145" s="27"/>
    </row>
    <row r="146" spans="12:33" x14ac:dyDescent="0.3">
      <c r="L146" s="27"/>
    </row>
    <row r="147" spans="12:33" x14ac:dyDescent="0.3">
      <c r="L147" s="27"/>
    </row>
    <row r="148" spans="12:33" x14ac:dyDescent="0.3">
      <c r="L148" s="27"/>
    </row>
    <row r="149" spans="12:33" x14ac:dyDescent="0.3">
      <c r="L149" s="27"/>
    </row>
    <row r="150" spans="12:33" x14ac:dyDescent="0.3">
      <c r="L150" s="27"/>
    </row>
    <row r="151" spans="12:33" x14ac:dyDescent="0.3">
      <c r="L151" s="27"/>
      <c r="AE151" s="29"/>
      <c r="AF151" s="29"/>
      <c r="AG151" s="29"/>
    </row>
    <row r="152" spans="12:33" x14ac:dyDescent="0.3">
      <c r="L152" s="27"/>
      <c r="AE152" s="29"/>
      <c r="AF152" s="29"/>
      <c r="AG152" s="29"/>
    </row>
    <row r="153" spans="12:33" x14ac:dyDescent="0.3">
      <c r="L153" s="27"/>
    </row>
    <row r="154" spans="12:33" x14ac:dyDescent="0.3">
      <c r="L154" s="27"/>
      <c r="AE154" s="29"/>
    </row>
    <row r="155" spans="12:33" x14ac:dyDescent="0.3">
      <c r="L155" s="27"/>
      <c r="AE155" s="29"/>
    </row>
    <row r="156" spans="12:33" x14ac:dyDescent="0.3">
      <c r="L156" s="27"/>
      <c r="AE156" s="29"/>
    </row>
    <row r="157" spans="12:33" x14ac:dyDescent="0.3">
      <c r="L157" s="27"/>
      <c r="AE157" s="29"/>
    </row>
    <row r="158" spans="12:33" x14ac:dyDescent="0.3">
      <c r="L158" s="27"/>
      <c r="AE158" s="29"/>
    </row>
    <row r="159" spans="12:33" x14ac:dyDescent="0.3">
      <c r="L159" s="27"/>
      <c r="AE159" s="29"/>
    </row>
    <row r="160" spans="12:33" x14ac:dyDescent="0.3">
      <c r="L160" s="27"/>
      <c r="AE160" s="29"/>
    </row>
    <row r="161" spans="12:31" x14ac:dyDescent="0.3">
      <c r="L161" s="27"/>
      <c r="AE161" s="29"/>
    </row>
    <row r="162" spans="12:31" x14ac:dyDescent="0.3">
      <c r="L162" s="27"/>
      <c r="AE162" s="29"/>
    </row>
    <row r="163" spans="12:31" x14ac:dyDescent="0.3">
      <c r="L163" s="27"/>
      <c r="AE163" s="29"/>
    </row>
    <row r="164" spans="12:31" x14ac:dyDescent="0.3">
      <c r="L164" s="27"/>
      <c r="AE164" s="29"/>
    </row>
    <row r="165" spans="12:31" x14ac:dyDescent="0.3">
      <c r="L165" s="27"/>
      <c r="AE165" s="29"/>
    </row>
    <row r="166" spans="12:31" x14ac:dyDescent="0.3">
      <c r="L166" s="27"/>
      <c r="AE166" s="29"/>
    </row>
    <row r="167" spans="12:31" x14ac:dyDescent="0.3">
      <c r="L167" s="27"/>
      <c r="AE167" s="29"/>
    </row>
    <row r="168" spans="12:31" x14ac:dyDescent="0.3">
      <c r="L168" s="27"/>
      <c r="AE168" s="29"/>
    </row>
    <row r="169" spans="12:31" x14ac:dyDescent="0.3">
      <c r="AE169" s="29"/>
    </row>
    <row r="170" spans="12:31" x14ac:dyDescent="0.3">
      <c r="AE170" s="29"/>
    </row>
    <row r="171" spans="12:31" x14ac:dyDescent="0.3">
      <c r="AE171" s="29"/>
    </row>
    <row r="172" spans="12:31" x14ac:dyDescent="0.3">
      <c r="AE172" s="29"/>
    </row>
    <row r="173" spans="12:31" x14ac:dyDescent="0.3">
      <c r="AE173" s="29"/>
    </row>
    <row r="174" spans="12:31" x14ac:dyDescent="0.3">
      <c r="AE174" s="29"/>
    </row>
    <row r="175" spans="12:31" x14ac:dyDescent="0.3">
      <c r="AE175" s="29"/>
    </row>
    <row r="176" spans="12:31" x14ac:dyDescent="0.3">
      <c r="AE176" s="29"/>
    </row>
    <row r="177" spans="31:31" x14ac:dyDescent="0.3">
      <c r="AE177" s="29"/>
    </row>
    <row r="178" spans="31:31" x14ac:dyDescent="0.3">
      <c r="AE178" s="29"/>
    </row>
    <row r="179" spans="31:31" x14ac:dyDescent="0.3">
      <c r="AE179" s="29"/>
    </row>
    <row r="180" spans="31:31" x14ac:dyDescent="0.3">
      <c r="AE180" s="29"/>
    </row>
    <row r="181" spans="31:31" x14ac:dyDescent="0.3">
      <c r="AE181" s="29"/>
    </row>
    <row r="182" spans="31:31" x14ac:dyDescent="0.3">
      <c r="AE182" s="29"/>
    </row>
    <row r="183" spans="31:31" x14ac:dyDescent="0.3">
      <c r="AE183" s="29"/>
    </row>
    <row r="184" spans="31:31" x14ac:dyDescent="0.3">
      <c r="AE184" s="29"/>
    </row>
    <row r="185" spans="31:31" x14ac:dyDescent="0.3">
      <c r="AE185" s="29"/>
    </row>
    <row r="186" spans="31:31" x14ac:dyDescent="0.3">
      <c r="AE186" s="29"/>
    </row>
    <row r="187" spans="31:31" x14ac:dyDescent="0.3">
      <c r="AE187" s="29"/>
    </row>
    <row r="188" spans="31:31" x14ac:dyDescent="0.3">
      <c r="AE188" s="29"/>
    </row>
    <row r="189" spans="31:31" x14ac:dyDescent="0.3">
      <c r="AE189" s="29"/>
    </row>
    <row r="190" spans="31:31" x14ac:dyDescent="0.3">
      <c r="AE190" s="29"/>
    </row>
    <row r="191" spans="31:31" x14ac:dyDescent="0.3">
      <c r="AE191" s="29"/>
    </row>
    <row r="192" spans="31:31" x14ac:dyDescent="0.3">
      <c r="AE192" s="29"/>
    </row>
    <row r="193" spans="31:31" x14ac:dyDescent="0.3">
      <c r="AE193" s="29"/>
    </row>
    <row r="194" spans="31:31" x14ac:dyDescent="0.3">
      <c r="AE194" s="29"/>
    </row>
    <row r="195" spans="31:31" x14ac:dyDescent="0.3">
      <c r="AE195" s="29"/>
    </row>
    <row r="196" spans="31:31" x14ac:dyDescent="0.3">
      <c r="AE196" s="29"/>
    </row>
    <row r="197" spans="31:31" x14ac:dyDescent="0.3">
      <c r="AE197" s="29"/>
    </row>
    <row r="198" spans="31:31" x14ac:dyDescent="0.3">
      <c r="AE198" s="29"/>
    </row>
    <row r="199" spans="31:31" x14ac:dyDescent="0.3">
      <c r="AE199" s="29"/>
    </row>
    <row r="200" spans="31:31" x14ac:dyDescent="0.3">
      <c r="AE200" s="29"/>
    </row>
    <row r="201" spans="31:31" x14ac:dyDescent="0.3">
      <c r="AE201" s="29"/>
    </row>
    <row r="202" spans="31:31" x14ac:dyDescent="0.3">
      <c r="AE202" s="29"/>
    </row>
    <row r="203" spans="31:31" x14ac:dyDescent="0.3">
      <c r="AE203" s="29"/>
    </row>
    <row r="204" spans="31:31" x14ac:dyDescent="0.3">
      <c r="AE204" s="29"/>
    </row>
    <row r="205" spans="31:31" x14ac:dyDescent="0.3">
      <c r="AE205" s="29"/>
    </row>
    <row r="206" spans="31:31" x14ac:dyDescent="0.3">
      <c r="AE206" s="29"/>
    </row>
    <row r="207" spans="31:31" x14ac:dyDescent="0.3">
      <c r="AE207" s="29"/>
    </row>
    <row r="208" spans="31:31" x14ac:dyDescent="0.3">
      <c r="AE208" s="29"/>
    </row>
    <row r="209" spans="31:31" x14ac:dyDescent="0.3">
      <c r="AE209" s="29"/>
    </row>
    <row r="210" spans="31:31" x14ac:dyDescent="0.3">
      <c r="AE210" s="29"/>
    </row>
  </sheetData>
  <sortState ref="A38:T83">
    <sortCondition ref="F38:F83"/>
  </sortState>
  <dataValidations count="8">
    <dataValidation type="date" showInputMessage="1" showErrorMessage="1" sqref="I22:J1048576 F1:G1">
      <formula1>43831</formula1>
      <formula2>44196</formula2>
    </dataValidation>
    <dataValidation type="whole" showInputMessage="1" showErrorMessage="1" sqref="V22:AB1048576 G22:H1048576 S22:S1048576 N2:P20 S2:Y20">
      <formula1>0</formula1>
      <formula2>100</formula2>
    </dataValidation>
    <dataValidation type="whole" showInputMessage="1" showErrorMessage="1" sqref="K22:K1048576 H1:H20">
      <formula1>1</formula1>
      <formula2>300</formula2>
    </dataValidation>
    <dataValidation type="date" showInputMessage="1" showErrorMessage="1" sqref="N22:N1048576 K1">
      <formula1>43831</formula1>
      <formula2>43922</formula2>
    </dataValidation>
    <dataValidation showInputMessage="1" showErrorMessage="1" sqref="S1:Y1 AB1"/>
    <dataValidation type="date" showInputMessage="1" showErrorMessage="1" sqref="K20">
      <formula1>43831</formula1>
      <formula2>44287</formula2>
    </dataValidation>
    <dataValidation type="date" showInputMessage="1" showErrorMessage="1" sqref="F2:G20">
      <formula1>43831</formula1>
      <formula2>47483</formula2>
    </dataValidation>
    <dataValidation type="date" showInputMessage="1" showErrorMessage="1" sqref="K2:K19">
      <formula1>43831</formula1>
      <formula2>47149</formula2>
    </dataValidation>
  </dataValidations>
  <hyperlinks>
    <hyperlink ref="A9" r:id="rId1" display="https://projudi.tjpr.jus.br/projudi/processo.do?_tj=a180f7d0cf741ada0b2c717b6b367c53efea1500b110d031926b9bd7a4f04dd77dbce33d7e237c591755e29aa7ef5071"/>
    <hyperlink ref="A12" r:id="rId2" display="https://projudi2.tjpr.jus.br/projudi/processo.do?_tj=6ee07f415e9768aad88292fb92e72ed4c156f9987901bc0edd8d56fb4b83590c3a8b91f5f232cb2d07dbcb0423dcc368"/>
  </hyperlinks>
  <pageMargins left="0.511811024" right="0.511811024" top="0.78740157499999996" bottom="0.78740157499999996" header="0.31496062000000002" footer="0.31496062000000002"/>
  <pageSetup paperSize="9" orientation="portrait" r:id="rId3"/>
  <drawing r:id="rId4"/>
  <tableParts count="1"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'VALIDADORES NUNCA MEXER'!$D$2:$D$3</xm:f>
          </x14:formula1>
          <xm:sqref>U22:U1048576 R1:R20</xm:sqref>
        </x14:dataValidation>
        <x14:dataValidation type="list" allowBlank="1" showInputMessage="1" showErrorMessage="1">
          <x14:formula1>
            <xm:f>'VALIDADORES NUNCA MEXER'!$E$2:$E$5</xm:f>
          </x14:formula1>
          <xm:sqref>AC22:AC1048576 Z2:Z20</xm:sqref>
        </x14:dataValidation>
        <x14:dataValidation type="list" showInputMessage="1" showErrorMessage="1">
          <x14:formula1>
            <xm:f>'VALIDADORES NUNCA MEXER'!$G$2:$G$16</xm:f>
          </x14:formula1>
          <xm:sqref>AE151:AE152 AE154:AE1048576</xm:sqref>
        </x14:dataValidation>
        <x14:dataValidation type="list" allowBlank="1" showInputMessage="1" showErrorMessage="1">
          <x14:formula1>
            <xm:f>'VALIDADORES NUNCA MEXER'!$F$2:$F$6</xm:f>
          </x14:formula1>
          <xm:sqref>AA1 AD22:AD1048576 AD18:AD20</xm:sqref>
        </x14:dataValidation>
        <x14:dataValidation type="list" allowBlank="1" showInputMessage="1" showErrorMessage="1">
          <x14:formula1>
            <xm:f>'VALIDADORES NUNCA MEXER'!$H$2:$H$18</xm:f>
          </x14:formula1>
          <xm:sqref>D22:D1048576 D1:D20</xm:sqref>
        </x14:dataValidation>
        <x14:dataValidation type="list" allowBlank="1" showInputMessage="1" showErrorMessage="1">
          <x14:formula1>
            <xm:f>'VALIDADORES NUNCA MEXER'!$A$2:$A$6</xm:f>
          </x14:formula1>
          <xm:sqref>C22:C24 C27:C1048576 C1:C20</xm:sqref>
        </x14:dataValidation>
        <x14:dataValidation type="list" allowBlank="1" showInputMessage="1" showErrorMessage="1">
          <x14:formula1>
            <xm:f>'VALIDADORES NUNCA MEXER'!$B$2:$B$7</xm:f>
          </x14:formula1>
          <xm:sqref>L2:L17</xm:sqref>
        </x14:dataValidation>
        <x14:dataValidation type="list" allowBlank="1" showInputMessage="1" showErrorMessage="1">
          <x14:formula1>
            <xm:f>'VALIDADORES NUNCA MEXER'!$I$2:$I$16</xm:f>
          </x14:formula1>
          <xm:sqref>J2:J20</xm:sqref>
        </x14:dataValidation>
        <x14:dataValidation type="list" allowBlank="1" showInputMessage="1" showErrorMessage="1">
          <x14:formula1>
            <xm:f>'VALIDADORES NUNCA MEXER'!$C$2:$C$3</xm:f>
          </x14:formula1>
          <xm:sqref>Q2:Q20</xm:sqref>
        </x14:dataValidation>
        <x14:dataValidation type="list" allowBlank="1" showInputMessage="1" showErrorMessage="1">
          <x14:formula1>
            <xm:f>'VALIDADORES NUNCA MEXER'!$F$2:$F$9</xm:f>
          </x14:formula1>
          <xm:sqref>AA2:AA20</xm:sqref>
        </x14:dataValidation>
        <x14:dataValidation type="list" showInputMessage="1" showErrorMessage="1">
          <x14:formula1>
            <xm:f>'VALIDADORES NUNCA MEXER'!$G$2:$G$17</xm:f>
          </x14:formula1>
          <xm:sqref>AB2:AB20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pane xSplit="1" topLeftCell="M1" activePane="topRight" state="frozen"/>
      <selection activeCell="A14" sqref="A14"/>
      <selection pane="topRight" activeCell="V40" sqref="V40"/>
    </sheetView>
  </sheetViews>
  <sheetFormatPr defaultRowHeight="16.5" x14ac:dyDescent="0.3"/>
  <cols>
    <col min="1" max="1" width="114.125" bestFit="1" customWidth="1"/>
    <col min="2" max="2" width="9.625" bestFit="1" customWidth="1"/>
    <col min="3" max="3" width="6.875" customWidth="1"/>
    <col min="4" max="4" width="7.375" customWidth="1"/>
    <col min="5" max="5" width="9" customWidth="1"/>
    <col min="6" max="6" width="9.625" customWidth="1"/>
    <col min="7" max="7" width="6.875" customWidth="1"/>
    <col min="8" max="8" width="7.375" customWidth="1"/>
    <col min="9" max="9" width="6.75" customWidth="1"/>
    <col min="10" max="10" width="9.625" customWidth="1"/>
    <col min="11" max="11" width="6.875" customWidth="1"/>
    <col min="12" max="12" width="7.375" customWidth="1"/>
    <col min="13" max="13" width="6.75" customWidth="1"/>
    <col min="14" max="14" width="9.625" bestFit="1" customWidth="1"/>
    <col min="15" max="15" width="6.875" bestFit="1" customWidth="1"/>
    <col min="21" max="21" width="6.75" bestFit="1" customWidth="1"/>
    <col min="22" max="22" width="9.625" bestFit="1" customWidth="1"/>
    <col min="23" max="23" width="6.875" bestFit="1" customWidth="1"/>
    <col min="24" max="24" width="7.375" bestFit="1" customWidth="1"/>
    <col min="25" max="25" width="6.75" bestFit="1" customWidth="1"/>
    <col min="26" max="26" width="13.125" bestFit="1" customWidth="1"/>
  </cols>
  <sheetData>
    <row r="1" spans="1:26" x14ac:dyDescent="0.3">
      <c r="A1" s="13" t="s">
        <v>113</v>
      </c>
      <c r="B1" s="62" t="s">
        <v>138</v>
      </c>
      <c r="C1" s="63"/>
      <c r="D1" s="63"/>
      <c r="E1" s="64"/>
      <c r="F1" s="62" t="s">
        <v>139</v>
      </c>
      <c r="G1" s="63"/>
      <c r="H1" s="63"/>
      <c r="I1" s="64"/>
      <c r="J1" s="62" t="s">
        <v>140</v>
      </c>
      <c r="K1" s="63"/>
      <c r="L1" s="63"/>
      <c r="M1" s="64"/>
      <c r="N1" s="62" t="s">
        <v>141</v>
      </c>
      <c r="O1" s="63"/>
      <c r="P1" s="63"/>
      <c r="Q1" s="64"/>
      <c r="R1" s="62" t="s">
        <v>142</v>
      </c>
      <c r="S1" s="63"/>
      <c r="T1" s="63"/>
      <c r="U1" s="64"/>
      <c r="V1" s="62" t="s">
        <v>143</v>
      </c>
      <c r="W1" s="63"/>
      <c r="X1" s="63"/>
      <c r="Y1" s="64"/>
      <c r="Z1" s="13"/>
    </row>
    <row r="2" spans="1:26" x14ac:dyDescent="0.3">
      <c r="A2" s="13" t="s">
        <v>111</v>
      </c>
      <c r="B2" s="13" t="s">
        <v>17</v>
      </c>
      <c r="C2" s="13" t="s">
        <v>5</v>
      </c>
      <c r="D2" s="13" t="s">
        <v>18</v>
      </c>
      <c r="E2" s="13" t="s">
        <v>145</v>
      </c>
      <c r="F2" s="13" t="s">
        <v>17</v>
      </c>
      <c r="G2" s="13" t="s">
        <v>5</v>
      </c>
      <c r="H2" s="13" t="s">
        <v>18</v>
      </c>
      <c r="I2" s="13" t="s">
        <v>112</v>
      </c>
      <c r="J2" s="13" t="s">
        <v>17</v>
      </c>
      <c r="K2" s="13" t="s">
        <v>5</v>
      </c>
      <c r="L2" s="13" t="s">
        <v>18</v>
      </c>
      <c r="M2" s="13" t="s">
        <v>112</v>
      </c>
      <c r="N2" s="13" t="s">
        <v>17</v>
      </c>
      <c r="O2" s="13" t="s">
        <v>5</v>
      </c>
      <c r="P2" s="13" t="s">
        <v>18</v>
      </c>
      <c r="Q2" s="13" t="s">
        <v>112</v>
      </c>
      <c r="R2" s="13" t="s">
        <v>17</v>
      </c>
      <c r="S2" s="13" t="s">
        <v>5</v>
      </c>
      <c r="T2" s="13" t="s">
        <v>18</v>
      </c>
      <c r="U2" s="13" t="s">
        <v>112</v>
      </c>
      <c r="V2" s="13" t="s">
        <v>17</v>
      </c>
      <c r="W2" s="13" t="s">
        <v>5</v>
      </c>
      <c r="X2" s="13" t="s">
        <v>18</v>
      </c>
      <c r="Y2" s="13" t="s">
        <v>112</v>
      </c>
      <c r="Z2" s="17" t="s">
        <v>114</v>
      </c>
    </row>
    <row r="3" spans="1:26" x14ac:dyDescent="0.3">
      <c r="A3" s="1" t="s">
        <v>84</v>
      </c>
      <c r="B3" s="1"/>
      <c r="C3" s="1"/>
      <c r="D3" s="1"/>
      <c r="E3" s="14">
        <f t="shared" ref="E3:E43" si="0">SUM(B3:D3)</f>
        <v>0</v>
      </c>
      <c r="F3" s="1"/>
      <c r="G3" s="1"/>
      <c r="H3" s="1"/>
      <c r="I3" s="14">
        <f t="shared" ref="I3:I43" si="1">SUM(F3:H3)</f>
        <v>0</v>
      </c>
      <c r="J3" s="1"/>
      <c r="K3" s="1"/>
      <c r="L3" s="1"/>
      <c r="M3" s="14">
        <f t="shared" ref="M3:M43" si="2">SUM(J3:L3)</f>
        <v>0</v>
      </c>
      <c r="N3" s="1"/>
      <c r="O3" s="1"/>
      <c r="P3" s="1"/>
      <c r="Q3" s="14">
        <f t="shared" ref="Q3:Q43" si="3">SUM(N3:P3)</f>
        <v>0</v>
      </c>
      <c r="R3" s="1"/>
      <c r="S3" s="1">
        <v>0</v>
      </c>
      <c r="T3" s="14">
        <v>0</v>
      </c>
      <c r="U3" s="14">
        <f t="shared" ref="U3:U43" si="4">SUM(R3:T3)</f>
        <v>0</v>
      </c>
      <c r="V3" s="1">
        <f t="shared" ref="V3:V41" si="5">SUM(T3:U3)</f>
        <v>0</v>
      </c>
      <c r="W3" s="1">
        <v>0</v>
      </c>
      <c r="X3" s="1">
        <v>0</v>
      </c>
      <c r="Y3" s="14">
        <f t="shared" ref="Y3:Y43" si="6">SUM(V3:X3)</f>
        <v>0</v>
      </c>
      <c r="Z3" s="16">
        <f t="shared" ref="Z3:Z43" si="7">SUM(E3+I3+M3+Q3+U3+Y3)</f>
        <v>0</v>
      </c>
    </row>
    <row r="4" spans="1:26" x14ac:dyDescent="0.3">
      <c r="A4" s="1" t="s">
        <v>85</v>
      </c>
      <c r="B4" s="1">
        <v>0</v>
      </c>
      <c r="C4" s="1">
        <v>0</v>
      </c>
      <c r="D4" s="1">
        <v>0</v>
      </c>
      <c r="E4" s="14">
        <f t="shared" si="0"/>
        <v>0</v>
      </c>
      <c r="F4" s="1"/>
      <c r="G4" s="1"/>
      <c r="H4" s="1"/>
      <c r="I4" s="14">
        <f t="shared" si="1"/>
        <v>0</v>
      </c>
      <c r="J4" s="1"/>
      <c r="K4" s="1"/>
      <c r="L4" s="1"/>
      <c r="M4" s="14">
        <f t="shared" si="2"/>
        <v>0</v>
      </c>
      <c r="N4" s="1"/>
      <c r="O4" s="1"/>
      <c r="P4" s="1"/>
      <c r="Q4" s="14">
        <f t="shared" si="3"/>
        <v>0</v>
      </c>
      <c r="R4" s="1">
        <v>2</v>
      </c>
      <c r="S4" s="1">
        <v>0</v>
      </c>
      <c r="T4" s="14">
        <v>0</v>
      </c>
      <c r="U4" s="14">
        <f t="shared" si="4"/>
        <v>2</v>
      </c>
      <c r="V4" s="1">
        <f t="shared" si="5"/>
        <v>2</v>
      </c>
      <c r="W4" s="1">
        <v>0</v>
      </c>
      <c r="X4" s="1">
        <v>0</v>
      </c>
      <c r="Y4" s="14">
        <f t="shared" si="6"/>
        <v>2</v>
      </c>
      <c r="Z4" s="16">
        <f t="shared" si="7"/>
        <v>4</v>
      </c>
    </row>
    <row r="5" spans="1:26" x14ac:dyDescent="0.3">
      <c r="A5" s="1" t="s">
        <v>86</v>
      </c>
      <c r="B5" s="1"/>
      <c r="C5" s="1"/>
      <c r="D5" s="1"/>
      <c r="E5" s="14">
        <f t="shared" si="0"/>
        <v>0</v>
      </c>
      <c r="F5" s="1"/>
      <c r="G5" s="1"/>
      <c r="H5" s="1"/>
      <c r="I5" s="14">
        <f t="shared" si="1"/>
        <v>0</v>
      </c>
      <c r="J5" s="1"/>
      <c r="K5" s="1"/>
      <c r="L5" s="1"/>
      <c r="M5" s="14">
        <f t="shared" si="2"/>
        <v>0</v>
      </c>
      <c r="N5" s="1"/>
      <c r="O5" s="1"/>
      <c r="P5" s="1"/>
      <c r="Q5" s="14">
        <f t="shared" si="3"/>
        <v>0</v>
      </c>
      <c r="R5" s="1">
        <v>9</v>
      </c>
      <c r="S5" s="1">
        <v>0</v>
      </c>
      <c r="T5" s="14">
        <v>0</v>
      </c>
      <c r="U5" s="14">
        <f t="shared" si="4"/>
        <v>9</v>
      </c>
      <c r="V5" s="1">
        <f t="shared" si="5"/>
        <v>9</v>
      </c>
      <c r="W5" s="1">
        <v>6</v>
      </c>
      <c r="X5" s="1">
        <v>8</v>
      </c>
      <c r="Y5" s="14">
        <f t="shared" si="6"/>
        <v>23</v>
      </c>
      <c r="Z5" s="16">
        <f t="shared" si="7"/>
        <v>32</v>
      </c>
    </row>
    <row r="6" spans="1:26" x14ac:dyDescent="0.3">
      <c r="A6" s="1" t="s">
        <v>87</v>
      </c>
      <c r="B6" s="1"/>
      <c r="C6" s="1"/>
      <c r="D6" s="1"/>
      <c r="E6" s="14">
        <f t="shared" si="0"/>
        <v>0</v>
      </c>
      <c r="F6" s="1"/>
      <c r="G6" s="1"/>
      <c r="H6" s="1"/>
      <c r="I6" s="14">
        <f t="shared" si="1"/>
        <v>0</v>
      </c>
      <c r="J6" s="1"/>
      <c r="K6" s="1"/>
      <c r="L6" s="1"/>
      <c r="M6" s="14">
        <f t="shared" si="2"/>
        <v>0</v>
      </c>
      <c r="N6" s="1"/>
      <c r="O6" s="1"/>
      <c r="P6" s="1"/>
      <c r="Q6" s="14">
        <f t="shared" si="3"/>
        <v>0</v>
      </c>
      <c r="R6" s="1">
        <v>0</v>
      </c>
      <c r="S6" s="1">
        <v>0</v>
      </c>
      <c r="T6" s="14">
        <v>0</v>
      </c>
      <c r="U6" s="14">
        <f t="shared" si="4"/>
        <v>0</v>
      </c>
      <c r="V6" s="1">
        <f t="shared" si="5"/>
        <v>0</v>
      </c>
      <c r="W6" s="1">
        <v>0</v>
      </c>
      <c r="X6" s="1">
        <v>0</v>
      </c>
      <c r="Y6" s="14">
        <f t="shared" si="6"/>
        <v>0</v>
      </c>
      <c r="Z6" s="16">
        <f t="shared" si="7"/>
        <v>0</v>
      </c>
    </row>
    <row r="7" spans="1:26" x14ac:dyDescent="0.3">
      <c r="A7" s="1" t="s">
        <v>88</v>
      </c>
      <c r="B7" s="1"/>
      <c r="C7" s="1"/>
      <c r="D7" s="1"/>
      <c r="E7" s="14">
        <f t="shared" si="0"/>
        <v>0</v>
      </c>
      <c r="F7" s="1"/>
      <c r="G7" s="1"/>
      <c r="H7" s="1"/>
      <c r="I7" s="14">
        <f t="shared" si="1"/>
        <v>0</v>
      </c>
      <c r="J7" s="1"/>
      <c r="K7" s="1"/>
      <c r="L7" s="1"/>
      <c r="M7" s="14">
        <f t="shared" si="2"/>
        <v>0</v>
      </c>
      <c r="N7" s="1"/>
      <c r="O7" s="1"/>
      <c r="P7" s="1"/>
      <c r="Q7" s="14">
        <f t="shared" si="3"/>
        <v>0</v>
      </c>
      <c r="R7" s="1">
        <v>5</v>
      </c>
      <c r="S7" s="1">
        <v>9</v>
      </c>
      <c r="T7" s="14">
        <v>8</v>
      </c>
      <c r="U7" s="14">
        <f t="shared" si="4"/>
        <v>22</v>
      </c>
      <c r="V7" s="1">
        <f t="shared" si="5"/>
        <v>30</v>
      </c>
      <c r="W7" s="1">
        <v>8</v>
      </c>
      <c r="X7" s="1">
        <v>8</v>
      </c>
      <c r="Y7" s="14">
        <f t="shared" si="6"/>
        <v>46</v>
      </c>
      <c r="Z7" s="16">
        <f t="shared" si="7"/>
        <v>68</v>
      </c>
    </row>
    <row r="8" spans="1:26" x14ac:dyDescent="0.3">
      <c r="A8" s="1" t="s">
        <v>89</v>
      </c>
      <c r="B8" s="1"/>
      <c r="C8" s="1"/>
      <c r="D8" s="1"/>
      <c r="E8" s="14">
        <f t="shared" si="0"/>
        <v>0</v>
      </c>
      <c r="F8" s="1"/>
      <c r="G8" s="1"/>
      <c r="H8" s="1"/>
      <c r="I8" s="14">
        <f t="shared" si="1"/>
        <v>0</v>
      </c>
      <c r="J8" s="1"/>
      <c r="K8" s="1"/>
      <c r="L8" s="1"/>
      <c r="M8" s="14">
        <f t="shared" si="2"/>
        <v>0</v>
      </c>
      <c r="N8" s="1"/>
      <c r="O8" s="1"/>
      <c r="P8" s="1"/>
      <c r="Q8" s="14">
        <f t="shared" si="3"/>
        <v>0</v>
      </c>
      <c r="R8" s="1">
        <v>8</v>
      </c>
      <c r="S8" s="1">
        <v>7</v>
      </c>
      <c r="T8" s="14">
        <v>7</v>
      </c>
      <c r="U8" s="14">
        <f t="shared" si="4"/>
        <v>22</v>
      </c>
      <c r="V8" s="1">
        <f t="shared" si="5"/>
        <v>29</v>
      </c>
      <c r="W8" s="1">
        <v>6</v>
      </c>
      <c r="X8" s="1">
        <v>3</v>
      </c>
      <c r="Y8" s="14">
        <f t="shared" si="6"/>
        <v>38</v>
      </c>
      <c r="Z8" s="16">
        <f t="shared" si="7"/>
        <v>60</v>
      </c>
    </row>
    <row r="9" spans="1:26" x14ac:dyDescent="0.3">
      <c r="A9" s="1" t="s">
        <v>90</v>
      </c>
      <c r="B9" s="1"/>
      <c r="C9" s="1"/>
      <c r="D9" s="1"/>
      <c r="E9" s="14">
        <f t="shared" si="0"/>
        <v>0</v>
      </c>
      <c r="F9" s="1"/>
      <c r="G9" s="1"/>
      <c r="H9" s="1"/>
      <c r="I9" s="14">
        <f t="shared" si="1"/>
        <v>0</v>
      </c>
      <c r="J9" s="1"/>
      <c r="K9" s="1"/>
      <c r="L9" s="1"/>
      <c r="M9" s="14">
        <f t="shared" si="2"/>
        <v>0</v>
      </c>
      <c r="N9" s="1"/>
      <c r="O9" s="1"/>
      <c r="P9" s="1"/>
      <c r="Q9" s="14">
        <f t="shared" si="3"/>
        <v>0</v>
      </c>
      <c r="R9" s="1">
        <v>8</v>
      </c>
      <c r="S9" s="1">
        <v>0</v>
      </c>
      <c r="T9" s="14">
        <v>0</v>
      </c>
      <c r="U9" s="14">
        <f t="shared" si="4"/>
        <v>8</v>
      </c>
      <c r="V9" s="1">
        <f t="shared" si="5"/>
        <v>8</v>
      </c>
      <c r="W9" s="1">
        <v>3</v>
      </c>
      <c r="X9" s="1">
        <v>8</v>
      </c>
      <c r="Y9" s="14">
        <f t="shared" si="6"/>
        <v>19</v>
      </c>
      <c r="Z9" s="16">
        <f t="shared" si="7"/>
        <v>27</v>
      </c>
    </row>
    <row r="10" spans="1:26" x14ac:dyDescent="0.3">
      <c r="A10" s="1"/>
      <c r="B10" s="1"/>
      <c r="C10" s="1"/>
      <c r="D10" s="1"/>
      <c r="E10" s="14">
        <f t="shared" si="0"/>
        <v>0</v>
      </c>
      <c r="F10" s="1"/>
      <c r="G10" s="1"/>
      <c r="H10" s="1"/>
      <c r="I10" s="14">
        <f t="shared" si="1"/>
        <v>0</v>
      </c>
      <c r="J10" s="1"/>
      <c r="K10" s="1"/>
      <c r="L10" s="1"/>
      <c r="M10" s="14">
        <f t="shared" si="2"/>
        <v>0</v>
      </c>
      <c r="N10" s="1"/>
      <c r="O10" s="1"/>
      <c r="P10" s="1"/>
      <c r="Q10" s="14">
        <f t="shared" si="3"/>
        <v>0</v>
      </c>
      <c r="R10" s="49">
        <v>8</v>
      </c>
      <c r="S10" s="1">
        <v>0</v>
      </c>
      <c r="T10" s="14"/>
      <c r="U10" s="14">
        <f t="shared" si="4"/>
        <v>8</v>
      </c>
      <c r="V10" s="1">
        <f t="shared" si="5"/>
        <v>8</v>
      </c>
      <c r="W10" s="1"/>
      <c r="X10" s="1"/>
      <c r="Y10" s="14">
        <f t="shared" si="6"/>
        <v>8</v>
      </c>
      <c r="Z10" s="16">
        <f t="shared" si="7"/>
        <v>16</v>
      </c>
    </row>
    <row r="11" spans="1:26" x14ac:dyDescent="0.3">
      <c r="A11" s="14" t="s">
        <v>52</v>
      </c>
      <c r="B11" s="14">
        <v>0</v>
      </c>
      <c r="C11" s="14"/>
      <c r="D11" s="14"/>
      <c r="E11" s="14">
        <f t="shared" si="0"/>
        <v>0</v>
      </c>
      <c r="F11" s="14">
        <v>0</v>
      </c>
      <c r="G11" s="14"/>
      <c r="H11" s="14"/>
      <c r="I11" s="14">
        <f t="shared" si="1"/>
        <v>0</v>
      </c>
      <c r="J11" s="14">
        <v>0</v>
      </c>
      <c r="K11" s="14"/>
      <c r="L11" s="14"/>
      <c r="M11" s="14">
        <f t="shared" si="2"/>
        <v>0</v>
      </c>
      <c r="N11" s="14">
        <v>0</v>
      </c>
      <c r="O11" s="14"/>
      <c r="P11" s="14"/>
      <c r="Q11" s="14">
        <f t="shared" si="3"/>
        <v>0</v>
      </c>
      <c r="R11" s="1">
        <v>3</v>
      </c>
      <c r="S11" s="14">
        <v>0</v>
      </c>
      <c r="T11" s="14">
        <v>13</v>
      </c>
      <c r="U11" s="14">
        <f t="shared" si="4"/>
        <v>16</v>
      </c>
      <c r="V11" s="1">
        <f t="shared" si="5"/>
        <v>29</v>
      </c>
      <c r="W11" s="14">
        <v>16</v>
      </c>
      <c r="X11" s="14">
        <v>12</v>
      </c>
      <c r="Y11" s="14">
        <f t="shared" si="6"/>
        <v>57</v>
      </c>
      <c r="Z11" s="16">
        <f t="shared" si="7"/>
        <v>73</v>
      </c>
    </row>
    <row r="12" spans="1:26" x14ac:dyDescent="0.3">
      <c r="A12" s="15" t="s">
        <v>53</v>
      </c>
      <c r="B12" s="15">
        <v>0</v>
      </c>
      <c r="C12" s="15"/>
      <c r="D12" s="15"/>
      <c r="E12" s="14">
        <f t="shared" si="0"/>
        <v>0</v>
      </c>
      <c r="F12" s="15">
        <v>0</v>
      </c>
      <c r="G12" s="15"/>
      <c r="H12" s="15"/>
      <c r="I12" s="14">
        <f t="shared" si="1"/>
        <v>0</v>
      </c>
      <c r="J12" s="15">
        <v>0</v>
      </c>
      <c r="K12" s="15"/>
      <c r="L12" s="15"/>
      <c r="M12" s="14">
        <f t="shared" si="2"/>
        <v>0</v>
      </c>
      <c r="N12" s="15">
        <v>0</v>
      </c>
      <c r="O12" s="15"/>
      <c r="P12" s="15"/>
      <c r="Q12" s="14">
        <f t="shared" si="3"/>
        <v>0</v>
      </c>
      <c r="R12" s="1">
        <v>0</v>
      </c>
      <c r="S12" s="15">
        <v>0</v>
      </c>
      <c r="T12" s="15">
        <v>0</v>
      </c>
      <c r="U12" s="14">
        <f t="shared" si="4"/>
        <v>0</v>
      </c>
      <c r="V12" s="1">
        <f t="shared" si="5"/>
        <v>0</v>
      </c>
      <c r="W12" s="15">
        <v>1</v>
      </c>
      <c r="X12" s="15">
        <v>0</v>
      </c>
      <c r="Y12" s="14">
        <f t="shared" si="6"/>
        <v>1</v>
      </c>
      <c r="Z12" s="16">
        <f t="shared" si="7"/>
        <v>1</v>
      </c>
    </row>
    <row r="13" spans="1:26" x14ac:dyDescent="0.3">
      <c r="A13" s="14" t="s">
        <v>54</v>
      </c>
      <c r="B13" s="14">
        <v>0</v>
      </c>
      <c r="C13" s="14"/>
      <c r="D13" s="14"/>
      <c r="E13" s="14">
        <f t="shared" si="0"/>
        <v>0</v>
      </c>
      <c r="F13" s="14">
        <v>0</v>
      </c>
      <c r="G13" s="14"/>
      <c r="H13" s="14"/>
      <c r="I13" s="14">
        <f t="shared" si="1"/>
        <v>0</v>
      </c>
      <c r="J13" s="14">
        <v>0</v>
      </c>
      <c r="K13" s="14"/>
      <c r="L13" s="14"/>
      <c r="M13" s="14">
        <f t="shared" si="2"/>
        <v>0</v>
      </c>
      <c r="N13" s="14">
        <v>0</v>
      </c>
      <c r="O13" s="14"/>
      <c r="P13" s="14"/>
      <c r="Q13" s="14">
        <f t="shared" si="3"/>
        <v>0</v>
      </c>
      <c r="R13" s="1">
        <v>4</v>
      </c>
      <c r="S13" s="14">
        <v>7</v>
      </c>
      <c r="T13" s="14">
        <v>4</v>
      </c>
      <c r="U13" s="14">
        <f t="shared" si="4"/>
        <v>15</v>
      </c>
      <c r="V13" s="1">
        <v>4</v>
      </c>
      <c r="W13" s="14">
        <v>2</v>
      </c>
      <c r="X13" s="14">
        <v>2</v>
      </c>
      <c r="Y13" s="14">
        <f t="shared" si="6"/>
        <v>8</v>
      </c>
      <c r="Z13" s="16">
        <f t="shared" si="7"/>
        <v>23</v>
      </c>
    </row>
    <row r="14" spans="1:26" x14ac:dyDescent="0.3">
      <c r="A14" s="15" t="s">
        <v>55</v>
      </c>
      <c r="B14" s="15">
        <v>0</v>
      </c>
      <c r="C14" s="15"/>
      <c r="D14" s="15"/>
      <c r="E14" s="14">
        <f t="shared" si="0"/>
        <v>0</v>
      </c>
      <c r="F14" s="15">
        <v>0</v>
      </c>
      <c r="G14" s="15"/>
      <c r="H14" s="15"/>
      <c r="I14" s="14">
        <f t="shared" si="1"/>
        <v>0</v>
      </c>
      <c r="J14" s="15">
        <v>0</v>
      </c>
      <c r="K14" s="15"/>
      <c r="L14" s="15"/>
      <c r="M14" s="14">
        <f t="shared" si="2"/>
        <v>0</v>
      </c>
      <c r="N14" s="15">
        <v>0</v>
      </c>
      <c r="O14" s="15"/>
      <c r="P14" s="15"/>
      <c r="Q14" s="14">
        <f t="shared" si="3"/>
        <v>0</v>
      </c>
      <c r="R14" s="1">
        <v>1</v>
      </c>
      <c r="S14" s="15">
        <v>0</v>
      </c>
      <c r="T14" s="15">
        <v>0</v>
      </c>
      <c r="U14" s="14">
        <f t="shared" si="4"/>
        <v>1</v>
      </c>
      <c r="V14" s="1">
        <f t="shared" si="5"/>
        <v>1</v>
      </c>
      <c r="W14" s="15">
        <v>0</v>
      </c>
      <c r="X14" s="15">
        <v>0</v>
      </c>
      <c r="Y14" s="14">
        <f t="shared" si="6"/>
        <v>1</v>
      </c>
      <c r="Z14" s="16">
        <f t="shared" si="7"/>
        <v>2</v>
      </c>
    </row>
    <row r="15" spans="1:26" x14ac:dyDescent="0.3">
      <c r="A15" s="14" t="s">
        <v>56</v>
      </c>
      <c r="B15" s="14"/>
      <c r="C15" s="14"/>
      <c r="D15" s="14"/>
      <c r="E15" s="14">
        <f t="shared" si="0"/>
        <v>0</v>
      </c>
      <c r="F15" s="14"/>
      <c r="G15" s="14"/>
      <c r="H15" s="14"/>
      <c r="I15" s="14">
        <f t="shared" si="1"/>
        <v>0</v>
      </c>
      <c r="J15" s="14">
        <v>0</v>
      </c>
      <c r="K15" s="14">
        <v>0</v>
      </c>
      <c r="L15" s="14">
        <v>0</v>
      </c>
      <c r="M15" s="14">
        <f t="shared" si="2"/>
        <v>0</v>
      </c>
      <c r="N15" s="14">
        <v>0</v>
      </c>
      <c r="O15" s="14"/>
      <c r="P15" s="14"/>
      <c r="Q15" s="14">
        <f t="shared" si="3"/>
        <v>0</v>
      </c>
      <c r="R15" s="1">
        <v>0</v>
      </c>
      <c r="S15" s="14">
        <v>0</v>
      </c>
      <c r="T15" s="14"/>
      <c r="U15" s="14">
        <f t="shared" si="4"/>
        <v>0</v>
      </c>
      <c r="V15" s="1">
        <f t="shared" si="5"/>
        <v>0</v>
      </c>
      <c r="W15" s="14">
        <v>0</v>
      </c>
      <c r="X15" s="14">
        <v>0</v>
      </c>
      <c r="Y15" s="14">
        <f t="shared" si="6"/>
        <v>0</v>
      </c>
      <c r="Z15" s="16">
        <f t="shared" si="7"/>
        <v>0</v>
      </c>
    </row>
    <row r="16" spans="1:26" x14ac:dyDescent="0.3">
      <c r="A16" s="14"/>
      <c r="B16" s="14"/>
      <c r="C16" s="14"/>
      <c r="D16" s="14"/>
      <c r="E16" s="14">
        <f t="shared" si="0"/>
        <v>0</v>
      </c>
      <c r="F16" s="14"/>
      <c r="G16" s="14"/>
      <c r="H16" s="14"/>
      <c r="I16" s="14">
        <f t="shared" si="1"/>
        <v>0</v>
      </c>
      <c r="J16" s="14"/>
      <c r="K16" s="14"/>
      <c r="L16" s="14"/>
      <c r="M16" s="14">
        <f t="shared" si="2"/>
        <v>0</v>
      </c>
      <c r="N16" s="14"/>
      <c r="O16" s="14"/>
      <c r="P16" s="14"/>
      <c r="Q16" s="14">
        <f t="shared" si="3"/>
        <v>0</v>
      </c>
      <c r="R16" s="1">
        <v>0</v>
      </c>
      <c r="S16" s="14">
        <v>0</v>
      </c>
      <c r="T16" s="14"/>
      <c r="U16" s="14">
        <f t="shared" si="4"/>
        <v>0</v>
      </c>
      <c r="V16" s="1">
        <f t="shared" si="5"/>
        <v>0</v>
      </c>
      <c r="W16" s="14"/>
      <c r="X16" s="14"/>
      <c r="Y16" s="14">
        <f t="shared" si="6"/>
        <v>0</v>
      </c>
      <c r="Z16" s="16">
        <f t="shared" si="7"/>
        <v>0</v>
      </c>
    </row>
    <row r="17" spans="1:26" x14ac:dyDescent="0.3">
      <c r="A17" s="1" t="s">
        <v>91</v>
      </c>
      <c r="B17" s="1">
        <v>0</v>
      </c>
      <c r="C17" s="1"/>
      <c r="D17" s="1"/>
      <c r="E17" s="14">
        <f t="shared" si="0"/>
        <v>0</v>
      </c>
      <c r="F17" s="1">
        <v>0</v>
      </c>
      <c r="G17" s="1"/>
      <c r="H17" s="1"/>
      <c r="I17" s="14">
        <f t="shared" si="1"/>
        <v>0</v>
      </c>
      <c r="J17" s="1">
        <v>0</v>
      </c>
      <c r="K17" s="1"/>
      <c r="L17" s="1"/>
      <c r="M17" s="14">
        <f t="shared" si="2"/>
        <v>0</v>
      </c>
      <c r="N17" s="1">
        <v>0</v>
      </c>
      <c r="O17" s="1"/>
      <c r="P17" s="1"/>
      <c r="Q17" s="14">
        <f t="shared" si="3"/>
        <v>0</v>
      </c>
      <c r="R17" s="1">
        <v>0</v>
      </c>
      <c r="S17" s="1">
        <v>0</v>
      </c>
      <c r="T17" s="14">
        <v>0</v>
      </c>
      <c r="U17" s="14">
        <f t="shared" si="4"/>
        <v>0</v>
      </c>
      <c r="V17" s="1">
        <f t="shared" si="5"/>
        <v>0</v>
      </c>
      <c r="W17" s="1">
        <v>0</v>
      </c>
      <c r="X17" s="1">
        <v>0</v>
      </c>
      <c r="Y17" s="14">
        <f t="shared" si="6"/>
        <v>0</v>
      </c>
      <c r="Z17" s="16">
        <f t="shared" si="7"/>
        <v>0</v>
      </c>
    </row>
    <row r="18" spans="1:26" x14ac:dyDescent="0.3">
      <c r="A18" s="1" t="s">
        <v>92</v>
      </c>
      <c r="B18" s="1">
        <v>0</v>
      </c>
      <c r="C18" s="1"/>
      <c r="D18" s="1"/>
      <c r="E18" s="14">
        <f t="shared" si="0"/>
        <v>0</v>
      </c>
      <c r="F18" s="1">
        <v>0</v>
      </c>
      <c r="G18" s="1"/>
      <c r="H18" s="1"/>
      <c r="I18" s="14">
        <f t="shared" si="1"/>
        <v>0</v>
      </c>
      <c r="J18" s="1">
        <v>0</v>
      </c>
      <c r="K18" s="1"/>
      <c r="L18" s="1"/>
      <c r="M18" s="14">
        <f t="shared" si="2"/>
        <v>0</v>
      </c>
      <c r="N18" s="1">
        <v>0</v>
      </c>
      <c r="O18" s="1"/>
      <c r="P18" s="1"/>
      <c r="Q18" s="14">
        <f t="shared" si="3"/>
        <v>0</v>
      </c>
      <c r="R18" s="1">
        <v>0</v>
      </c>
      <c r="S18" s="1">
        <v>0</v>
      </c>
      <c r="T18" s="14">
        <v>0</v>
      </c>
      <c r="U18" s="14">
        <f t="shared" si="4"/>
        <v>0</v>
      </c>
      <c r="V18" s="1">
        <f t="shared" si="5"/>
        <v>0</v>
      </c>
      <c r="W18" s="1">
        <v>0</v>
      </c>
      <c r="X18" s="1">
        <v>0</v>
      </c>
      <c r="Y18" s="14">
        <f t="shared" si="6"/>
        <v>0</v>
      </c>
      <c r="Z18" s="16">
        <f t="shared" si="7"/>
        <v>0</v>
      </c>
    </row>
    <row r="19" spans="1:26" x14ac:dyDescent="0.3">
      <c r="A19" s="1" t="s">
        <v>109</v>
      </c>
      <c r="B19" s="1"/>
      <c r="C19" s="1"/>
      <c r="D19" s="1"/>
      <c r="E19" s="14">
        <f t="shared" si="0"/>
        <v>0</v>
      </c>
      <c r="F19" s="1"/>
      <c r="G19" s="1"/>
      <c r="H19" s="1"/>
      <c r="I19" s="14">
        <f t="shared" si="1"/>
        <v>0</v>
      </c>
      <c r="J19" s="1"/>
      <c r="K19" s="1"/>
      <c r="L19" s="1"/>
      <c r="M19" s="14">
        <f t="shared" si="2"/>
        <v>0</v>
      </c>
      <c r="N19" s="1"/>
      <c r="O19" s="1"/>
      <c r="P19" s="1"/>
      <c r="Q19" s="14">
        <f t="shared" si="3"/>
        <v>0</v>
      </c>
      <c r="R19" s="1">
        <v>0</v>
      </c>
      <c r="S19" s="1">
        <v>0</v>
      </c>
      <c r="T19" s="14">
        <v>0</v>
      </c>
      <c r="U19" s="14">
        <f t="shared" si="4"/>
        <v>0</v>
      </c>
      <c r="V19" s="1">
        <f t="shared" si="5"/>
        <v>0</v>
      </c>
      <c r="W19" s="1">
        <v>0</v>
      </c>
      <c r="X19" s="1">
        <v>0</v>
      </c>
      <c r="Y19" s="14">
        <f t="shared" si="6"/>
        <v>0</v>
      </c>
      <c r="Z19" s="16">
        <f t="shared" si="7"/>
        <v>0</v>
      </c>
    </row>
    <row r="20" spans="1:26" x14ac:dyDescent="0.3">
      <c r="A20" s="1" t="s">
        <v>110</v>
      </c>
      <c r="B20" s="1"/>
      <c r="C20" s="1"/>
      <c r="D20" s="1"/>
      <c r="E20" s="14">
        <f t="shared" si="0"/>
        <v>0</v>
      </c>
      <c r="F20" s="1"/>
      <c r="G20" s="1"/>
      <c r="H20" s="1"/>
      <c r="I20" s="14">
        <f t="shared" si="1"/>
        <v>0</v>
      </c>
      <c r="J20" s="1"/>
      <c r="K20" s="1"/>
      <c r="L20" s="1"/>
      <c r="M20" s="14">
        <f t="shared" si="2"/>
        <v>0</v>
      </c>
      <c r="N20" s="1"/>
      <c r="O20" s="1"/>
      <c r="P20" s="1"/>
      <c r="Q20" s="14">
        <f t="shared" si="3"/>
        <v>0</v>
      </c>
      <c r="R20" s="1">
        <v>0</v>
      </c>
      <c r="S20" s="1">
        <v>0</v>
      </c>
      <c r="T20" s="14">
        <v>0</v>
      </c>
      <c r="U20" s="14">
        <f t="shared" si="4"/>
        <v>0</v>
      </c>
      <c r="V20" s="1">
        <f t="shared" si="5"/>
        <v>0</v>
      </c>
      <c r="W20" s="1">
        <v>0</v>
      </c>
      <c r="X20" s="1">
        <v>0</v>
      </c>
      <c r="Y20" s="14">
        <f t="shared" si="6"/>
        <v>0</v>
      </c>
      <c r="Z20" s="16">
        <f t="shared" si="7"/>
        <v>0</v>
      </c>
    </row>
    <row r="21" spans="1:26" x14ac:dyDescent="0.3">
      <c r="A21" s="1"/>
      <c r="B21" s="1"/>
      <c r="C21" s="1"/>
      <c r="D21" s="1"/>
      <c r="E21" s="14">
        <f t="shared" si="0"/>
        <v>0</v>
      </c>
      <c r="F21" s="1"/>
      <c r="G21" s="1"/>
      <c r="H21" s="1"/>
      <c r="I21" s="14">
        <f t="shared" si="1"/>
        <v>0</v>
      </c>
      <c r="J21" s="1"/>
      <c r="K21" s="1"/>
      <c r="L21" s="1"/>
      <c r="M21" s="14">
        <f t="shared" si="2"/>
        <v>0</v>
      </c>
      <c r="N21" s="1"/>
      <c r="O21" s="1"/>
      <c r="P21" s="1"/>
      <c r="Q21" s="14">
        <f t="shared" si="3"/>
        <v>0</v>
      </c>
      <c r="R21" s="1">
        <v>0</v>
      </c>
      <c r="S21" s="1">
        <v>0</v>
      </c>
      <c r="T21" s="14"/>
      <c r="U21" s="14">
        <f t="shared" si="4"/>
        <v>0</v>
      </c>
      <c r="V21" s="1">
        <f t="shared" si="5"/>
        <v>0</v>
      </c>
      <c r="W21" s="1"/>
      <c r="X21" s="1"/>
      <c r="Y21" s="14">
        <f t="shared" si="6"/>
        <v>0</v>
      </c>
      <c r="Z21" s="16">
        <f t="shared" si="7"/>
        <v>0</v>
      </c>
    </row>
    <row r="22" spans="1:26" x14ac:dyDescent="0.3">
      <c r="A22" s="14" t="s">
        <v>93</v>
      </c>
      <c r="B22" s="14"/>
      <c r="C22" s="14"/>
      <c r="D22" s="14"/>
      <c r="E22" s="14">
        <f t="shared" si="0"/>
        <v>0</v>
      </c>
      <c r="F22" s="14"/>
      <c r="G22" s="14"/>
      <c r="H22" s="14"/>
      <c r="I22" s="14">
        <f t="shared" si="1"/>
        <v>0</v>
      </c>
      <c r="J22" s="14"/>
      <c r="K22" s="14"/>
      <c r="L22" s="14"/>
      <c r="M22" s="14">
        <f t="shared" si="2"/>
        <v>0</v>
      </c>
      <c r="N22" s="14"/>
      <c r="O22" s="14"/>
      <c r="P22" s="14"/>
      <c r="Q22" s="14">
        <f t="shared" si="3"/>
        <v>0</v>
      </c>
      <c r="R22" s="1">
        <v>0</v>
      </c>
      <c r="S22" s="14">
        <v>2</v>
      </c>
      <c r="T22" s="14">
        <v>4</v>
      </c>
      <c r="U22" s="14">
        <f t="shared" si="4"/>
        <v>6</v>
      </c>
      <c r="V22" s="1">
        <f t="shared" si="5"/>
        <v>10</v>
      </c>
      <c r="W22" s="14">
        <v>1</v>
      </c>
      <c r="X22" s="14">
        <v>6</v>
      </c>
      <c r="Y22" s="14">
        <f t="shared" si="6"/>
        <v>17</v>
      </c>
      <c r="Z22" s="16">
        <f t="shared" si="7"/>
        <v>23</v>
      </c>
    </row>
    <row r="23" spans="1:26" x14ac:dyDescent="0.3">
      <c r="A23" s="15" t="s">
        <v>94</v>
      </c>
      <c r="B23" s="15"/>
      <c r="C23" s="15"/>
      <c r="D23" s="15"/>
      <c r="E23" s="14">
        <f t="shared" si="0"/>
        <v>0</v>
      </c>
      <c r="F23" s="15"/>
      <c r="G23" s="15"/>
      <c r="H23" s="15"/>
      <c r="I23" s="14">
        <f t="shared" si="1"/>
        <v>0</v>
      </c>
      <c r="J23" s="15"/>
      <c r="K23" s="15"/>
      <c r="L23" s="15"/>
      <c r="M23" s="14">
        <f t="shared" si="2"/>
        <v>0</v>
      </c>
      <c r="N23" s="15"/>
      <c r="O23" s="15"/>
      <c r="P23" s="15"/>
      <c r="Q23" s="14">
        <f t="shared" si="3"/>
        <v>0</v>
      </c>
      <c r="R23" s="1">
        <v>0</v>
      </c>
      <c r="S23" s="15">
        <v>2</v>
      </c>
      <c r="T23" s="15">
        <v>0</v>
      </c>
      <c r="U23" s="14">
        <f t="shared" si="4"/>
        <v>2</v>
      </c>
      <c r="V23" s="1">
        <f t="shared" si="5"/>
        <v>2</v>
      </c>
      <c r="W23" s="15">
        <v>3</v>
      </c>
      <c r="X23" s="15">
        <v>0</v>
      </c>
      <c r="Y23" s="14">
        <f t="shared" si="6"/>
        <v>5</v>
      </c>
      <c r="Z23" s="16">
        <f t="shared" si="7"/>
        <v>7</v>
      </c>
    </row>
    <row r="24" spans="1:26" x14ac:dyDescent="0.3">
      <c r="A24" s="14" t="s">
        <v>95</v>
      </c>
      <c r="B24" s="14"/>
      <c r="C24" s="14"/>
      <c r="D24" s="14"/>
      <c r="E24" s="14">
        <f t="shared" si="0"/>
        <v>0</v>
      </c>
      <c r="F24" s="14"/>
      <c r="G24" s="14"/>
      <c r="H24" s="14"/>
      <c r="I24" s="14">
        <f t="shared" si="1"/>
        <v>0</v>
      </c>
      <c r="J24" s="14"/>
      <c r="K24" s="14"/>
      <c r="L24" s="14"/>
      <c r="M24" s="14">
        <f t="shared" si="2"/>
        <v>0</v>
      </c>
      <c r="N24" s="14"/>
      <c r="O24" s="14"/>
      <c r="P24" s="14"/>
      <c r="Q24" s="14">
        <f t="shared" si="3"/>
        <v>0</v>
      </c>
      <c r="R24" s="1">
        <v>0</v>
      </c>
      <c r="S24" s="14">
        <v>0</v>
      </c>
      <c r="T24" s="14">
        <v>0</v>
      </c>
      <c r="U24" s="14">
        <f t="shared" si="4"/>
        <v>0</v>
      </c>
      <c r="V24" s="1">
        <f t="shared" si="5"/>
        <v>0</v>
      </c>
      <c r="W24" s="14">
        <v>0</v>
      </c>
      <c r="X24" s="14">
        <v>0</v>
      </c>
      <c r="Y24" s="14">
        <f t="shared" si="6"/>
        <v>0</v>
      </c>
      <c r="Z24" s="16">
        <f t="shared" si="7"/>
        <v>0</v>
      </c>
    </row>
    <row r="25" spans="1:26" x14ac:dyDescent="0.3">
      <c r="A25" s="51" t="s">
        <v>186</v>
      </c>
      <c r="B25" s="14"/>
      <c r="C25" s="14"/>
      <c r="D25" s="14"/>
      <c r="E25" s="14">
        <f t="shared" si="0"/>
        <v>0</v>
      </c>
      <c r="F25" s="14"/>
      <c r="G25" s="14"/>
      <c r="H25" s="14"/>
      <c r="I25" s="14">
        <f t="shared" si="1"/>
        <v>0</v>
      </c>
      <c r="J25" s="14"/>
      <c r="K25" s="14"/>
      <c r="L25" s="14"/>
      <c r="M25" s="14">
        <f t="shared" si="2"/>
        <v>0</v>
      </c>
      <c r="N25" s="14"/>
      <c r="O25" s="14"/>
      <c r="P25" s="14"/>
      <c r="Q25" s="14">
        <f t="shared" si="3"/>
        <v>0</v>
      </c>
      <c r="R25" s="1"/>
      <c r="S25" s="14"/>
      <c r="T25" s="14"/>
      <c r="U25" s="14">
        <f t="shared" si="4"/>
        <v>0</v>
      </c>
      <c r="V25" s="1">
        <f t="shared" si="5"/>
        <v>0</v>
      </c>
      <c r="W25" s="14">
        <v>0</v>
      </c>
      <c r="X25" s="14">
        <v>0</v>
      </c>
      <c r="Y25" s="14">
        <f t="shared" si="6"/>
        <v>0</v>
      </c>
      <c r="Z25" s="16">
        <f t="shared" si="7"/>
        <v>0</v>
      </c>
    </row>
    <row r="26" spans="1:26" x14ac:dyDescent="0.3">
      <c r="A26" s="51" t="s">
        <v>187</v>
      </c>
      <c r="B26" s="14"/>
      <c r="C26" s="14"/>
      <c r="D26" s="14"/>
      <c r="E26" s="14">
        <f t="shared" si="0"/>
        <v>0</v>
      </c>
      <c r="F26" s="14"/>
      <c r="G26" s="14"/>
      <c r="H26" s="14"/>
      <c r="I26" s="14">
        <f t="shared" si="1"/>
        <v>0</v>
      </c>
      <c r="J26" s="14"/>
      <c r="K26" s="14"/>
      <c r="L26" s="14"/>
      <c r="M26" s="14">
        <f t="shared" si="2"/>
        <v>0</v>
      </c>
      <c r="N26" s="14"/>
      <c r="O26" s="14"/>
      <c r="P26" s="14"/>
      <c r="Q26" s="14">
        <f t="shared" si="3"/>
        <v>0</v>
      </c>
      <c r="R26" s="1"/>
      <c r="S26" s="14"/>
      <c r="T26" s="14"/>
      <c r="U26" s="14">
        <f t="shared" si="4"/>
        <v>0</v>
      </c>
      <c r="V26" s="1">
        <f t="shared" si="5"/>
        <v>0</v>
      </c>
      <c r="W26" s="14">
        <v>0</v>
      </c>
      <c r="X26" s="14">
        <v>0</v>
      </c>
      <c r="Y26" s="14">
        <f t="shared" si="6"/>
        <v>0</v>
      </c>
      <c r="Z26" s="16">
        <f t="shared" si="7"/>
        <v>0</v>
      </c>
    </row>
    <row r="27" spans="1:26" x14ac:dyDescent="0.3">
      <c r="A27" s="51" t="s">
        <v>188</v>
      </c>
      <c r="B27" s="14"/>
      <c r="C27" s="14"/>
      <c r="D27" s="14"/>
      <c r="E27" s="14">
        <f t="shared" si="0"/>
        <v>0</v>
      </c>
      <c r="F27" s="14"/>
      <c r="G27" s="14"/>
      <c r="H27" s="14"/>
      <c r="I27" s="14">
        <f t="shared" si="1"/>
        <v>0</v>
      </c>
      <c r="J27" s="14"/>
      <c r="K27" s="14"/>
      <c r="L27" s="14"/>
      <c r="M27" s="14">
        <f t="shared" si="2"/>
        <v>0</v>
      </c>
      <c r="N27" s="14"/>
      <c r="O27" s="14"/>
      <c r="P27" s="14"/>
      <c r="Q27" s="14">
        <f t="shared" si="3"/>
        <v>0</v>
      </c>
      <c r="R27" s="1"/>
      <c r="S27" s="14"/>
      <c r="T27" s="14"/>
      <c r="U27" s="14">
        <f t="shared" si="4"/>
        <v>0</v>
      </c>
      <c r="V27" s="1">
        <f t="shared" si="5"/>
        <v>0</v>
      </c>
      <c r="W27" s="14">
        <v>0</v>
      </c>
      <c r="X27" s="14">
        <v>0</v>
      </c>
      <c r="Y27" s="14">
        <f t="shared" si="6"/>
        <v>0</v>
      </c>
      <c r="Z27" s="16">
        <f t="shared" si="7"/>
        <v>0</v>
      </c>
    </row>
    <row r="28" spans="1:26" x14ac:dyDescent="0.3">
      <c r="A28" s="51" t="s">
        <v>189</v>
      </c>
      <c r="B28" s="14"/>
      <c r="C28" s="14"/>
      <c r="D28" s="14"/>
      <c r="E28" s="14">
        <f t="shared" si="0"/>
        <v>0</v>
      </c>
      <c r="F28" s="14"/>
      <c r="G28" s="14"/>
      <c r="H28" s="14"/>
      <c r="I28" s="14">
        <f t="shared" si="1"/>
        <v>0</v>
      </c>
      <c r="J28" s="14"/>
      <c r="K28" s="14"/>
      <c r="L28" s="14"/>
      <c r="M28" s="14">
        <f t="shared" si="2"/>
        <v>0</v>
      </c>
      <c r="N28" s="14"/>
      <c r="O28" s="14"/>
      <c r="P28" s="14"/>
      <c r="Q28" s="14">
        <f t="shared" si="3"/>
        <v>0</v>
      </c>
      <c r="R28" s="1"/>
      <c r="S28" s="14"/>
      <c r="T28" s="14"/>
      <c r="U28" s="14">
        <f t="shared" si="4"/>
        <v>0</v>
      </c>
      <c r="V28" s="1">
        <f t="shared" si="5"/>
        <v>0</v>
      </c>
      <c r="W28" s="14">
        <v>0</v>
      </c>
      <c r="X28" s="14">
        <v>0</v>
      </c>
      <c r="Y28" s="14">
        <f t="shared" si="6"/>
        <v>0</v>
      </c>
      <c r="Z28" s="16">
        <f t="shared" si="7"/>
        <v>0</v>
      </c>
    </row>
    <row r="29" spans="1:26" x14ac:dyDescent="0.3">
      <c r="A29" s="15" t="s">
        <v>96</v>
      </c>
      <c r="B29" s="15">
        <v>0</v>
      </c>
      <c r="C29" s="15"/>
      <c r="D29" s="15"/>
      <c r="E29" s="14">
        <f t="shared" si="0"/>
        <v>0</v>
      </c>
      <c r="F29" s="15">
        <v>0</v>
      </c>
      <c r="G29" s="15"/>
      <c r="H29" s="15"/>
      <c r="I29" s="14">
        <f t="shared" si="1"/>
        <v>0</v>
      </c>
      <c r="J29" s="15">
        <v>0</v>
      </c>
      <c r="K29" s="15"/>
      <c r="L29" s="15"/>
      <c r="M29" s="14">
        <f t="shared" si="2"/>
        <v>0</v>
      </c>
      <c r="N29" s="15">
        <v>0</v>
      </c>
      <c r="O29" s="15"/>
      <c r="P29" s="15"/>
      <c r="Q29" s="14">
        <f t="shared" si="3"/>
        <v>0</v>
      </c>
      <c r="R29" s="1">
        <v>0</v>
      </c>
      <c r="S29" s="15">
        <v>8</v>
      </c>
      <c r="T29" s="15">
        <v>0</v>
      </c>
      <c r="U29" s="14">
        <f t="shared" si="4"/>
        <v>8</v>
      </c>
      <c r="V29" s="1">
        <f t="shared" si="5"/>
        <v>8</v>
      </c>
      <c r="W29" s="15">
        <v>1</v>
      </c>
      <c r="X29" s="15">
        <v>0</v>
      </c>
      <c r="Y29" s="14">
        <f t="shared" si="6"/>
        <v>9</v>
      </c>
      <c r="Z29" s="16">
        <f t="shared" si="7"/>
        <v>17</v>
      </c>
    </row>
    <row r="30" spans="1:26" x14ac:dyDescent="0.3">
      <c r="A30" s="15" t="s">
        <v>97</v>
      </c>
      <c r="B30" s="1"/>
      <c r="C30" s="1"/>
      <c r="D30" s="1"/>
      <c r="E30" s="14">
        <f t="shared" si="0"/>
        <v>0</v>
      </c>
      <c r="F30" s="1"/>
      <c r="G30" s="1"/>
      <c r="H30" s="1"/>
      <c r="I30" s="14">
        <f t="shared" si="1"/>
        <v>0</v>
      </c>
      <c r="J30" s="1"/>
      <c r="K30" s="1"/>
      <c r="L30" s="1"/>
      <c r="M30" s="14">
        <f t="shared" si="2"/>
        <v>0</v>
      </c>
      <c r="N30" s="1"/>
      <c r="O30" s="1"/>
      <c r="P30" s="1"/>
      <c r="Q30" s="14">
        <f t="shared" si="3"/>
        <v>0</v>
      </c>
      <c r="R30" s="1">
        <v>0</v>
      </c>
      <c r="S30" s="1">
        <v>0</v>
      </c>
      <c r="T30" s="14">
        <v>0</v>
      </c>
      <c r="U30" s="14">
        <f t="shared" si="4"/>
        <v>0</v>
      </c>
      <c r="V30" s="1">
        <f t="shared" si="5"/>
        <v>0</v>
      </c>
      <c r="W30" s="1">
        <v>0</v>
      </c>
      <c r="X30" s="1">
        <v>0</v>
      </c>
      <c r="Y30" s="14">
        <f t="shared" si="6"/>
        <v>0</v>
      </c>
      <c r="Z30" s="16">
        <f t="shared" si="7"/>
        <v>0</v>
      </c>
    </row>
    <row r="31" spans="1:26" x14ac:dyDescent="0.3">
      <c r="A31" s="15"/>
      <c r="B31" s="1"/>
      <c r="C31" s="1"/>
      <c r="D31" s="1"/>
      <c r="E31" s="14">
        <f t="shared" si="0"/>
        <v>0</v>
      </c>
      <c r="F31" s="1"/>
      <c r="G31" s="1"/>
      <c r="H31" s="1"/>
      <c r="I31" s="14">
        <f t="shared" si="1"/>
        <v>0</v>
      </c>
      <c r="J31" s="1"/>
      <c r="K31" s="1"/>
      <c r="L31" s="1"/>
      <c r="M31" s="14">
        <f t="shared" si="2"/>
        <v>0</v>
      </c>
      <c r="N31" s="1"/>
      <c r="O31" s="1"/>
      <c r="P31" s="1"/>
      <c r="Q31" s="14">
        <f t="shared" si="3"/>
        <v>0</v>
      </c>
      <c r="R31" s="1">
        <v>0</v>
      </c>
      <c r="S31" s="1">
        <v>0</v>
      </c>
      <c r="T31" s="14"/>
      <c r="U31" s="14">
        <f t="shared" si="4"/>
        <v>0</v>
      </c>
      <c r="V31" s="1">
        <f t="shared" si="5"/>
        <v>0</v>
      </c>
      <c r="W31" s="1"/>
      <c r="X31" s="1"/>
      <c r="Y31" s="14">
        <f t="shared" si="6"/>
        <v>0</v>
      </c>
      <c r="Z31" s="16">
        <f t="shared" si="7"/>
        <v>0</v>
      </c>
    </row>
    <row r="32" spans="1:26" x14ac:dyDescent="0.3">
      <c r="A32" s="1" t="s">
        <v>98</v>
      </c>
      <c r="B32" s="1">
        <v>0</v>
      </c>
      <c r="C32" s="1"/>
      <c r="D32" s="1"/>
      <c r="E32" s="14">
        <f t="shared" si="0"/>
        <v>0</v>
      </c>
      <c r="F32" s="1">
        <v>0</v>
      </c>
      <c r="G32" s="1"/>
      <c r="H32" s="1"/>
      <c r="I32" s="14">
        <f t="shared" si="1"/>
        <v>0</v>
      </c>
      <c r="J32" s="1">
        <v>0</v>
      </c>
      <c r="K32" s="1"/>
      <c r="L32" s="1"/>
      <c r="M32" s="14">
        <f t="shared" si="2"/>
        <v>0</v>
      </c>
      <c r="N32" s="1">
        <v>0</v>
      </c>
      <c r="O32" s="1"/>
      <c r="P32" s="1"/>
      <c r="Q32" s="14">
        <f t="shared" si="3"/>
        <v>0</v>
      </c>
      <c r="R32" s="1">
        <v>0</v>
      </c>
      <c r="S32" s="1">
        <v>0</v>
      </c>
      <c r="T32" s="14">
        <v>0</v>
      </c>
      <c r="U32" s="14">
        <f t="shared" si="4"/>
        <v>0</v>
      </c>
      <c r="V32" s="1">
        <f t="shared" si="5"/>
        <v>0</v>
      </c>
      <c r="W32" s="1">
        <v>0</v>
      </c>
      <c r="X32" s="1">
        <v>0</v>
      </c>
      <c r="Y32" s="14">
        <f t="shared" si="6"/>
        <v>0</v>
      </c>
      <c r="Z32" s="16">
        <f t="shared" si="7"/>
        <v>0</v>
      </c>
    </row>
    <row r="33" spans="1:26" x14ac:dyDescent="0.3">
      <c r="A33" s="1" t="s">
        <v>99</v>
      </c>
      <c r="B33" s="1">
        <v>0</v>
      </c>
      <c r="C33" s="1"/>
      <c r="D33" s="1"/>
      <c r="E33" s="14">
        <f t="shared" si="0"/>
        <v>0</v>
      </c>
      <c r="F33" s="1">
        <v>0</v>
      </c>
      <c r="G33" s="1"/>
      <c r="H33" s="1"/>
      <c r="I33" s="14">
        <f t="shared" si="1"/>
        <v>0</v>
      </c>
      <c r="J33" s="1">
        <v>0</v>
      </c>
      <c r="K33" s="1"/>
      <c r="L33" s="1"/>
      <c r="M33" s="14">
        <f t="shared" si="2"/>
        <v>0</v>
      </c>
      <c r="N33" s="1">
        <v>0</v>
      </c>
      <c r="O33" s="1"/>
      <c r="P33" s="1"/>
      <c r="Q33" s="14">
        <f t="shared" si="3"/>
        <v>0</v>
      </c>
      <c r="R33" s="1">
        <v>0</v>
      </c>
      <c r="S33" s="1">
        <v>0</v>
      </c>
      <c r="T33" s="14">
        <v>0</v>
      </c>
      <c r="U33" s="14">
        <f t="shared" si="4"/>
        <v>0</v>
      </c>
      <c r="V33" s="1">
        <f t="shared" si="5"/>
        <v>0</v>
      </c>
      <c r="W33" s="1">
        <v>0</v>
      </c>
      <c r="X33" s="1">
        <v>0</v>
      </c>
      <c r="Y33" s="14">
        <f t="shared" si="6"/>
        <v>0</v>
      </c>
      <c r="Z33" s="16">
        <f t="shared" si="7"/>
        <v>0</v>
      </c>
    </row>
    <row r="34" spans="1:26" x14ac:dyDescent="0.3">
      <c r="A34" s="1"/>
      <c r="B34" s="1"/>
      <c r="C34" s="1"/>
      <c r="D34" s="1"/>
      <c r="E34" s="14">
        <f t="shared" si="0"/>
        <v>0</v>
      </c>
      <c r="F34" s="1"/>
      <c r="G34" s="1"/>
      <c r="H34" s="1"/>
      <c r="I34" s="14">
        <f t="shared" si="1"/>
        <v>0</v>
      </c>
      <c r="J34" s="1"/>
      <c r="K34" s="1"/>
      <c r="L34" s="1"/>
      <c r="M34" s="14">
        <f t="shared" si="2"/>
        <v>0</v>
      </c>
      <c r="N34" s="1"/>
      <c r="O34" s="1"/>
      <c r="P34" s="1"/>
      <c r="Q34" s="14">
        <f t="shared" si="3"/>
        <v>0</v>
      </c>
      <c r="R34" s="1">
        <v>0</v>
      </c>
      <c r="S34" s="1">
        <v>0</v>
      </c>
      <c r="T34" s="14"/>
      <c r="U34" s="14">
        <f t="shared" si="4"/>
        <v>0</v>
      </c>
      <c r="V34" s="1">
        <f t="shared" si="5"/>
        <v>0</v>
      </c>
      <c r="W34" s="1"/>
      <c r="X34" s="1"/>
      <c r="Y34" s="14">
        <f t="shared" si="6"/>
        <v>0</v>
      </c>
      <c r="Z34" s="16">
        <f t="shared" si="7"/>
        <v>0</v>
      </c>
    </row>
    <row r="35" spans="1:26" x14ac:dyDescent="0.3">
      <c r="A35" s="15" t="s">
        <v>100</v>
      </c>
      <c r="B35" s="15">
        <v>0</v>
      </c>
      <c r="C35" s="15"/>
      <c r="D35" s="15"/>
      <c r="E35" s="14">
        <f t="shared" si="0"/>
        <v>0</v>
      </c>
      <c r="F35" s="15">
        <v>0</v>
      </c>
      <c r="G35" s="15"/>
      <c r="H35" s="15"/>
      <c r="I35" s="14">
        <f t="shared" si="1"/>
        <v>0</v>
      </c>
      <c r="J35" s="15">
        <v>0</v>
      </c>
      <c r="K35" s="15"/>
      <c r="L35" s="15"/>
      <c r="M35" s="14">
        <f t="shared" si="2"/>
        <v>0</v>
      </c>
      <c r="N35" s="15">
        <v>0</v>
      </c>
      <c r="O35" s="15"/>
      <c r="P35" s="15"/>
      <c r="Q35" s="14">
        <f t="shared" si="3"/>
        <v>0</v>
      </c>
      <c r="R35" s="1">
        <v>0</v>
      </c>
      <c r="S35" s="15">
        <v>0</v>
      </c>
      <c r="T35" s="15">
        <v>0</v>
      </c>
      <c r="U35" s="14">
        <f t="shared" si="4"/>
        <v>0</v>
      </c>
      <c r="V35" s="1">
        <f t="shared" si="5"/>
        <v>0</v>
      </c>
      <c r="W35" s="15">
        <v>0</v>
      </c>
      <c r="X35" s="15">
        <v>0</v>
      </c>
      <c r="Y35" s="14">
        <f t="shared" si="6"/>
        <v>0</v>
      </c>
      <c r="Z35" s="16">
        <f t="shared" si="7"/>
        <v>0</v>
      </c>
    </row>
    <row r="36" spans="1:26" x14ac:dyDescent="0.3">
      <c r="A36" s="14" t="s">
        <v>101</v>
      </c>
      <c r="B36" s="14">
        <v>0</v>
      </c>
      <c r="C36" s="14"/>
      <c r="D36" s="14"/>
      <c r="E36" s="14">
        <f t="shared" si="0"/>
        <v>0</v>
      </c>
      <c r="F36" s="14">
        <v>0</v>
      </c>
      <c r="G36" s="14"/>
      <c r="H36" s="14"/>
      <c r="I36" s="14">
        <f t="shared" si="1"/>
        <v>0</v>
      </c>
      <c r="J36" s="14">
        <v>0</v>
      </c>
      <c r="K36" s="14"/>
      <c r="L36" s="14"/>
      <c r="M36" s="14">
        <f t="shared" si="2"/>
        <v>0</v>
      </c>
      <c r="N36" s="14">
        <v>0</v>
      </c>
      <c r="O36" s="14"/>
      <c r="P36" s="14"/>
      <c r="Q36" s="14">
        <f t="shared" si="3"/>
        <v>0</v>
      </c>
      <c r="R36" s="1">
        <v>0</v>
      </c>
      <c r="S36" s="14">
        <v>4</v>
      </c>
      <c r="T36" s="14">
        <v>4</v>
      </c>
      <c r="U36" s="14">
        <f t="shared" si="4"/>
        <v>8</v>
      </c>
      <c r="V36" s="1">
        <f t="shared" si="5"/>
        <v>12</v>
      </c>
      <c r="W36" s="14">
        <v>9</v>
      </c>
      <c r="X36" s="14">
        <v>8</v>
      </c>
      <c r="Y36" s="14">
        <f t="shared" si="6"/>
        <v>29</v>
      </c>
      <c r="Z36" s="16">
        <f t="shared" si="7"/>
        <v>37</v>
      </c>
    </row>
    <row r="37" spans="1:26" x14ac:dyDescent="0.3">
      <c r="A37" s="15" t="s">
        <v>102</v>
      </c>
      <c r="B37" s="15">
        <v>0</v>
      </c>
      <c r="C37" s="15"/>
      <c r="D37" s="15"/>
      <c r="E37" s="14">
        <f t="shared" si="0"/>
        <v>0</v>
      </c>
      <c r="F37" s="15">
        <v>0</v>
      </c>
      <c r="G37" s="15"/>
      <c r="H37" s="15"/>
      <c r="I37" s="14">
        <f t="shared" si="1"/>
        <v>0</v>
      </c>
      <c r="J37" s="15">
        <v>0</v>
      </c>
      <c r="K37" s="15"/>
      <c r="L37" s="15"/>
      <c r="M37" s="14">
        <f t="shared" si="2"/>
        <v>0</v>
      </c>
      <c r="N37" s="15">
        <v>0</v>
      </c>
      <c r="O37" s="15"/>
      <c r="P37" s="15"/>
      <c r="Q37" s="14">
        <f t="shared" si="3"/>
        <v>0</v>
      </c>
      <c r="R37" s="1">
        <v>0</v>
      </c>
      <c r="S37" s="15">
        <v>0</v>
      </c>
      <c r="T37" s="15">
        <v>0</v>
      </c>
      <c r="U37" s="14">
        <f t="shared" si="4"/>
        <v>0</v>
      </c>
      <c r="V37" s="1">
        <f t="shared" si="5"/>
        <v>0</v>
      </c>
      <c r="W37" s="15">
        <v>0</v>
      </c>
      <c r="X37" s="15">
        <v>0</v>
      </c>
      <c r="Y37" s="14">
        <f t="shared" si="6"/>
        <v>0</v>
      </c>
      <c r="Z37" s="16">
        <f t="shared" si="7"/>
        <v>0</v>
      </c>
    </row>
    <row r="38" spans="1:26" x14ac:dyDescent="0.3">
      <c r="A38" s="14" t="s">
        <v>103</v>
      </c>
      <c r="B38" s="14">
        <v>0</v>
      </c>
      <c r="C38" s="14"/>
      <c r="D38" s="14"/>
      <c r="E38" s="14">
        <f t="shared" si="0"/>
        <v>0</v>
      </c>
      <c r="F38" s="14">
        <v>0</v>
      </c>
      <c r="G38" s="14"/>
      <c r="H38" s="14"/>
      <c r="I38" s="14">
        <f t="shared" si="1"/>
        <v>0</v>
      </c>
      <c r="J38" s="14">
        <v>0</v>
      </c>
      <c r="K38" s="14"/>
      <c r="L38" s="14"/>
      <c r="M38" s="14">
        <f t="shared" si="2"/>
        <v>0</v>
      </c>
      <c r="N38" s="14">
        <v>0</v>
      </c>
      <c r="O38" s="14"/>
      <c r="P38" s="14"/>
      <c r="Q38" s="14">
        <f t="shared" si="3"/>
        <v>0</v>
      </c>
      <c r="R38" s="1">
        <v>3</v>
      </c>
      <c r="S38" s="14"/>
      <c r="T38" s="14"/>
      <c r="U38" s="14">
        <f t="shared" si="4"/>
        <v>3</v>
      </c>
      <c r="V38" s="1">
        <v>0</v>
      </c>
      <c r="W38" s="14">
        <v>0</v>
      </c>
      <c r="X38" s="14">
        <v>0</v>
      </c>
      <c r="Y38" s="14">
        <f t="shared" si="6"/>
        <v>0</v>
      </c>
      <c r="Z38" s="16">
        <f t="shared" si="7"/>
        <v>3</v>
      </c>
    </row>
    <row r="39" spans="1:26" x14ac:dyDescent="0.3">
      <c r="A39" s="15" t="s">
        <v>104</v>
      </c>
      <c r="B39" s="15"/>
      <c r="C39" s="15"/>
      <c r="D39" s="15"/>
      <c r="E39" s="14">
        <f t="shared" si="0"/>
        <v>0</v>
      </c>
      <c r="F39" s="15"/>
      <c r="G39" s="15"/>
      <c r="H39" s="15"/>
      <c r="I39" s="14">
        <f t="shared" si="1"/>
        <v>0</v>
      </c>
      <c r="J39" s="15"/>
      <c r="K39" s="15"/>
      <c r="L39" s="15"/>
      <c r="M39" s="14">
        <f t="shared" si="2"/>
        <v>0</v>
      </c>
      <c r="N39" s="15"/>
      <c r="O39" s="15"/>
      <c r="P39" s="15"/>
      <c r="Q39" s="14">
        <f t="shared" si="3"/>
        <v>0</v>
      </c>
      <c r="R39" s="1">
        <v>0</v>
      </c>
      <c r="S39" s="15">
        <v>0</v>
      </c>
      <c r="T39" s="15">
        <v>0</v>
      </c>
      <c r="U39" s="14">
        <f t="shared" si="4"/>
        <v>0</v>
      </c>
      <c r="V39" s="1">
        <f t="shared" si="5"/>
        <v>0</v>
      </c>
      <c r="W39" s="15"/>
      <c r="X39" s="15"/>
      <c r="Y39" s="14">
        <f t="shared" si="6"/>
        <v>0</v>
      </c>
      <c r="Z39" s="16">
        <f t="shared" si="7"/>
        <v>0</v>
      </c>
    </row>
    <row r="40" spans="1:26" x14ac:dyDescent="0.3">
      <c r="A40" s="14" t="s">
        <v>105</v>
      </c>
      <c r="B40" s="14">
        <v>0</v>
      </c>
      <c r="C40" s="14"/>
      <c r="D40" s="14"/>
      <c r="E40" s="14">
        <f t="shared" si="0"/>
        <v>0</v>
      </c>
      <c r="F40" s="14">
        <v>0</v>
      </c>
      <c r="G40" s="14"/>
      <c r="H40" s="14"/>
      <c r="I40" s="14">
        <f t="shared" si="1"/>
        <v>0</v>
      </c>
      <c r="J40" s="14">
        <v>0</v>
      </c>
      <c r="K40" s="14"/>
      <c r="L40" s="14"/>
      <c r="M40" s="14">
        <f t="shared" si="2"/>
        <v>0</v>
      </c>
      <c r="N40" s="14">
        <v>0</v>
      </c>
      <c r="O40" s="14"/>
      <c r="P40" s="14"/>
      <c r="Q40" s="14">
        <f t="shared" si="3"/>
        <v>0</v>
      </c>
      <c r="R40" s="1">
        <v>0</v>
      </c>
      <c r="S40" s="14">
        <v>0</v>
      </c>
      <c r="T40" s="14">
        <v>0</v>
      </c>
      <c r="U40" s="14">
        <f t="shared" si="4"/>
        <v>0</v>
      </c>
      <c r="V40" s="1">
        <f t="shared" si="5"/>
        <v>0</v>
      </c>
      <c r="W40" s="14">
        <v>0</v>
      </c>
      <c r="X40" s="14">
        <v>0</v>
      </c>
      <c r="Y40" s="14">
        <f t="shared" si="6"/>
        <v>0</v>
      </c>
      <c r="Z40" s="16">
        <f t="shared" si="7"/>
        <v>0</v>
      </c>
    </row>
    <row r="41" spans="1:26" x14ac:dyDescent="0.3">
      <c r="A41" s="15" t="s">
        <v>106</v>
      </c>
      <c r="B41" s="15">
        <v>0</v>
      </c>
      <c r="C41" s="15"/>
      <c r="D41" s="15"/>
      <c r="E41" s="14">
        <f t="shared" si="0"/>
        <v>0</v>
      </c>
      <c r="F41" s="15">
        <v>0</v>
      </c>
      <c r="G41" s="15"/>
      <c r="H41" s="15"/>
      <c r="I41" s="14">
        <f t="shared" si="1"/>
        <v>0</v>
      </c>
      <c r="J41" s="15">
        <v>0</v>
      </c>
      <c r="K41" s="15"/>
      <c r="L41" s="15"/>
      <c r="M41" s="14">
        <f t="shared" si="2"/>
        <v>0</v>
      </c>
      <c r="N41" s="15">
        <v>0</v>
      </c>
      <c r="O41" s="15"/>
      <c r="P41" s="15"/>
      <c r="Q41" s="14">
        <f t="shared" si="3"/>
        <v>0</v>
      </c>
      <c r="R41" s="1">
        <v>0</v>
      </c>
      <c r="S41" s="15">
        <v>0</v>
      </c>
      <c r="T41" s="15"/>
      <c r="U41" s="14">
        <f t="shared" si="4"/>
        <v>0</v>
      </c>
      <c r="V41" s="1">
        <f t="shared" si="5"/>
        <v>0</v>
      </c>
      <c r="W41" s="15">
        <v>0</v>
      </c>
      <c r="X41" s="15"/>
      <c r="Y41" s="14">
        <f t="shared" si="6"/>
        <v>0</v>
      </c>
      <c r="Z41" s="16">
        <f t="shared" si="7"/>
        <v>0</v>
      </c>
    </row>
    <row r="42" spans="1:26" x14ac:dyDescent="0.3">
      <c r="A42" s="14" t="s">
        <v>107</v>
      </c>
      <c r="B42" s="14">
        <v>0</v>
      </c>
      <c r="C42" s="14"/>
      <c r="D42" s="14"/>
      <c r="E42" s="14">
        <f t="shared" si="0"/>
        <v>0</v>
      </c>
      <c r="F42" s="14">
        <v>0</v>
      </c>
      <c r="G42" s="14"/>
      <c r="H42" s="14"/>
      <c r="I42" s="14">
        <f t="shared" si="1"/>
        <v>0</v>
      </c>
      <c r="J42" s="14">
        <v>0</v>
      </c>
      <c r="K42" s="14"/>
      <c r="L42" s="14"/>
      <c r="M42" s="14">
        <f t="shared" si="2"/>
        <v>0</v>
      </c>
      <c r="N42" s="14">
        <v>0</v>
      </c>
      <c r="O42" s="14"/>
      <c r="P42" s="14"/>
      <c r="Q42" s="14">
        <f t="shared" si="3"/>
        <v>0</v>
      </c>
      <c r="R42" s="1">
        <v>0</v>
      </c>
      <c r="S42" s="14">
        <v>2</v>
      </c>
      <c r="T42" s="14">
        <v>1</v>
      </c>
      <c r="U42" s="14">
        <f t="shared" si="4"/>
        <v>3</v>
      </c>
      <c r="V42" s="1">
        <v>2</v>
      </c>
      <c r="W42" s="14">
        <v>0</v>
      </c>
      <c r="X42" s="14">
        <v>0</v>
      </c>
      <c r="Y42" s="14">
        <f t="shared" si="6"/>
        <v>2</v>
      </c>
      <c r="Z42" s="16">
        <f t="shared" si="7"/>
        <v>5</v>
      </c>
    </row>
    <row r="43" spans="1:26" x14ac:dyDescent="0.3">
      <c r="A43" s="15" t="s">
        <v>108</v>
      </c>
      <c r="B43" s="15">
        <v>0</v>
      </c>
      <c r="C43" s="15"/>
      <c r="D43" s="15"/>
      <c r="E43" s="14">
        <f t="shared" si="0"/>
        <v>0</v>
      </c>
      <c r="F43" s="15">
        <v>0</v>
      </c>
      <c r="G43" s="15"/>
      <c r="H43" s="15"/>
      <c r="I43" s="14">
        <f t="shared" si="1"/>
        <v>0</v>
      </c>
      <c r="J43" s="15">
        <v>0</v>
      </c>
      <c r="K43" s="15"/>
      <c r="L43" s="15"/>
      <c r="M43" s="14">
        <f t="shared" si="2"/>
        <v>0</v>
      </c>
      <c r="N43" s="15">
        <v>0</v>
      </c>
      <c r="O43" s="15"/>
      <c r="P43" s="15"/>
      <c r="Q43" s="14">
        <f t="shared" si="3"/>
        <v>0</v>
      </c>
      <c r="R43" s="1">
        <v>0</v>
      </c>
      <c r="S43" s="15" t="s">
        <v>184</v>
      </c>
      <c r="T43" s="15" t="s">
        <v>185</v>
      </c>
      <c r="U43" s="14">
        <f t="shared" si="4"/>
        <v>0</v>
      </c>
      <c r="V43" s="15" t="s">
        <v>190</v>
      </c>
      <c r="W43" s="15"/>
      <c r="X43" s="15"/>
      <c r="Y43" s="14">
        <f t="shared" si="6"/>
        <v>0</v>
      </c>
      <c r="Z43" s="16">
        <f t="shared" si="7"/>
        <v>0</v>
      </c>
    </row>
    <row r="44" spans="1:26" x14ac:dyDescent="0.3">
      <c r="T44" s="52"/>
    </row>
    <row r="45" spans="1:26" x14ac:dyDescent="0.3">
      <c r="T45" s="52"/>
    </row>
    <row r="46" spans="1:26" x14ac:dyDescent="0.3">
      <c r="T46" s="52"/>
    </row>
    <row r="47" spans="1:26" x14ac:dyDescent="0.3">
      <c r="T47" s="52"/>
    </row>
  </sheetData>
  <mergeCells count="6">
    <mergeCell ref="V1:Y1"/>
    <mergeCell ref="B1:E1"/>
    <mergeCell ref="F1:I1"/>
    <mergeCell ref="J1:M1"/>
    <mergeCell ref="N1:Q1"/>
    <mergeCell ref="R1:U1"/>
  </mergeCells>
  <dataValidations count="3">
    <dataValidation type="whole" allowBlank="1" showInputMessage="1" showErrorMessage="1" sqref="B3:D38 R43 E43 E1 W3:Y38 E3:E41 F3:Q38 R3:R41 S3:U38 B42:Y42 V3:V41">
      <formula1>0</formula1>
      <formula2>100</formula2>
    </dataValidation>
    <dataValidation type="whole" showInputMessage="1" showErrorMessage="1" sqref="B40:D40 F40:Q40 S40:U40 W40:Y40">
      <formula1>0</formula1>
      <formula2>200</formula2>
    </dataValidation>
    <dataValidation type="whole" showInputMessage="1" showErrorMessage="1" sqref="Y39 Y41 Y43 I39 U43 I41 I43 M39 M41 M43 Q39 U39 Q41 U41 Q43 B2:D2 F2:Y2">
      <formula1>1</formula1>
      <formula2>200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topLeftCell="A31" zoomScale="89" zoomScaleNormal="89" workbookViewId="0">
      <pane xSplit="1" topLeftCell="V1" activePane="topRight" state="frozen"/>
      <selection pane="topRight" activeCell="Y35" sqref="Y35"/>
    </sheetView>
  </sheetViews>
  <sheetFormatPr defaultRowHeight="16.5" x14ac:dyDescent="0.3"/>
  <cols>
    <col min="1" max="1" width="114.125" bestFit="1" customWidth="1"/>
  </cols>
  <sheetData>
    <row r="1" spans="1:26" x14ac:dyDescent="0.3">
      <c r="A1" s="13" t="s">
        <v>113</v>
      </c>
      <c r="B1" s="62" t="s">
        <v>138</v>
      </c>
      <c r="C1" s="63"/>
      <c r="D1" s="63"/>
      <c r="E1" s="64"/>
      <c r="F1" s="62" t="s">
        <v>139</v>
      </c>
      <c r="G1" s="63"/>
      <c r="H1" s="63"/>
      <c r="I1" s="64"/>
      <c r="J1" s="62" t="s">
        <v>140</v>
      </c>
      <c r="K1" s="63"/>
      <c r="L1" s="63"/>
      <c r="M1" s="64"/>
      <c r="N1" s="62" t="s">
        <v>141</v>
      </c>
      <c r="O1" s="63"/>
      <c r="P1" s="63"/>
      <c r="Q1" s="64"/>
      <c r="R1" s="62" t="s">
        <v>142</v>
      </c>
      <c r="S1" s="63"/>
      <c r="T1" s="63"/>
      <c r="U1" s="64"/>
      <c r="V1" s="62" t="s">
        <v>143</v>
      </c>
      <c r="W1" s="63"/>
      <c r="X1" s="63"/>
      <c r="Y1" s="64"/>
      <c r="Z1" s="13"/>
    </row>
    <row r="2" spans="1:26" x14ac:dyDescent="0.3">
      <c r="A2" s="13" t="s">
        <v>111</v>
      </c>
      <c r="B2" s="13" t="s">
        <v>17</v>
      </c>
      <c r="C2" s="13" t="s">
        <v>5</v>
      </c>
      <c r="D2" s="13" t="s">
        <v>18</v>
      </c>
      <c r="E2" s="13" t="s">
        <v>145</v>
      </c>
      <c r="F2" s="13" t="s">
        <v>17</v>
      </c>
      <c r="G2" s="13" t="s">
        <v>5</v>
      </c>
      <c r="H2" s="13" t="s">
        <v>18</v>
      </c>
      <c r="I2" s="13" t="s">
        <v>112</v>
      </c>
      <c r="J2" s="13" t="s">
        <v>17</v>
      </c>
      <c r="K2" s="13" t="s">
        <v>5</v>
      </c>
      <c r="L2" s="13" t="s">
        <v>18</v>
      </c>
      <c r="M2" s="13" t="s">
        <v>112</v>
      </c>
      <c r="N2" s="13" t="s">
        <v>17</v>
      </c>
      <c r="O2" s="13" t="s">
        <v>5</v>
      </c>
      <c r="P2" s="13" t="s">
        <v>18</v>
      </c>
      <c r="Q2" s="13" t="s">
        <v>112</v>
      </c>
      <c r="R2" s="13" t="s">
        <v>17</v>
      </c>
      <c r="S2" s="13" t="s">
        <v>5</v>
      </c>
      <c r="T2" s="13" t="s">
        <v>18</v>
      </c>
      <c r="U2" s="13" t="s">
        <v>112</v>
      </c>
      <c r="V2" s="13" t="s">
        <v>17</v>
      </c>
      <c r="W2" s="13" t="s">
        <v>5</v>
      </c>
      <c r="X2" s="13" t="s">
        <v>18</v>
      </c>
      <c r="Y2" s="13" t="s">
        <v>112</v>
      </c>
      <c r="Z2" s="17" t="s">
        <v>114</v>
      </c>
    </row>
    <row r="3" spans="1:26" x14ac:dyDescent="0.3">
      <c r="A3" s="1" t="s">
        <v>84</v>
      </c>
      <c r="B3" s="1"/>
      <c r="C3" s="1"/>
      <c r="D3" s="1"/>
      <c r="E3" s="14">
        <f t="shared" ref="E3:E43" si="0">SUM(B3:D3)</f>
        <v>0</v>
      </c>
      <c r="F3" s="1"/>
      <c r="G3" s="1"/>
      <c r="H3" s="1"/>
      <c r="I3" s="14">
        <f t="shared" ref="I3:I43" si="1">SUM(F3:H3)</f>
        <v>0</v>
      </c>
      <c r="J3" s="1"/>
      <c r="K3" s="1"/>
      <c r="L3" s="1"/>
      <c r="M3" s="14">
        <f t="shared" ref="M3:M43" si="2">SUM(J3:L3)</f>
        <v>0</v>
      </c>
      <c r="N3" s="1"/>
      <c r="O3" s="1"/>
      <c r="P3" s="1"/>
      <c r="Q3" s="14">
        <f t="shared" ref="Q3:Q43" si="3">SUM(N3:P3)</f>
        <v>0</v>
      </c>
      <c r="R3" s="1"/>
      <c r="S3" s="1">
        <v>0</v>
      </c>
      <c r="T3" s="14">
        <v>0</v>
      </c>
      <c r="U3" s="14">
        <f t="shared" ref="U3:U43" si="4">SUM(R3:T3)</f>
        <v>0</v>
      </c>
      <c r="V3" s="1">
        <v>0</v>
      </c>
      <c r="W3" s="1">
        <v>0</v>
      </c>
      <c r="X3" s="1">
        <v>0</v>
      </c>
      <c r="Y3" s="14">
        <f t="shared" ref="Y3:Y43" si="5">SUM(V3:X3)</f>
        <v>0</v>
      </c>
      <c r="Z3" s="16">
        <f t="shared" ref="Z3:Z43" si="6">SUM(E3+I3+M3+Q3+U3+Y3)</f>
        <v>0</v>
      </c>
    </row>
    <row r="4" spans="1:26" x14ac:dyDescent="0.3">
      <c r="A4" s="1" t="s">
        <v>85</v>
      </c>
      <c r="B4" s="1">
        <v>0</v>
      </c>
      <c r="C4" s="1">
        <v>0</v>
      </c>
      <c r="D4" s="1">
        <v>0</v>
      </c>
      <c r="E4" s="14">
        <f t="shared" si="0"/>
        <v>0</v>
      </c>
      <c r="F4" s="1"/>
      <c r="G4" s="1"/>
      <c r="H4" s="1"/>
      <c r="I4" s="14">
        <f t="shared" si="1"/>
        <v>0</v>
      </c>
      <c r="J4" s="1"/>
      <c r="K4" s="1"/>
      <c r="L4" s="1"/>
      <c r="M4" s="14">
        <f t="shared" si="2"/>
        <v>0</v>
      </c>
      <c r="N4" s="1"/>
      <c r="O4" s="1"/>
      <c r="P4" s="1"/>
      <c r="Q4" s="14">
        <f t="shared" si="3"/>
        <v>0</v>
      </c>
      <c r="R4" s="1">
        <v>0</v>
      </c>
      <c r="S4" s="1">
        <v>0</v>
      </c>
      <c r="T4" s="14">
        <v>0</v>
      </c>
      <c r="U4" s="14">
        <f t="shared" si="4"/>
        <v>0</v>
      </c>
      <c r="V4" s="1"/>
      <c r="W4" s="1">
        <v>0</v>
      </c>
      <c r="X4" s="1">
        <v>0</v>
      </c>
      <c r="Y4" s="14">
        <f t="shared" si="5"/>
        <v>0</v>
      </c>
      <c r="Z4" s="16">
        <f t="shared" si="6"/>
        <v>0</v>
      </c>
    </row>
    <row r="5" spans="1:26" x14ac:dyDescent="0.3">
      <c r="A5" s="1" t="s">
        <v>86</v>
      </c>
      <c r="B5" s="1"/>
      <c r="C5" s="1"/>
      <c r="D5" s="1"/>
      <c r="E5" s="14">
        <f t="shared" si="0"/>
        <v>0</v>
      </c>
      <c r="F5" s="1"/>
      <c r="G5" s="1"/>
      <c r="H5" s="1"/>
      <c r="I5" s="14">
        <f t="shared" si="1"/>
        <v>0</v>
      </c>
      <c r="J5" s="1"/>
      <c r="K5" s="1"/>
      <c r="L5" s="1"/>
      <c r="M5" s="14">
        <f t="shared" si="2"/>
        <v>0</v>
      </c>
      <c r="N5" s="1"/>
      <c r="O5" s="1"/>
      <c r="P5" s="1"/>
      <c r="Q5" s="14">
        <f t="shared" si="3"/>
        <v>0</v>
      </c>
      <c r="R5" s="1">
        <v>0</v>
      </c>
      <c r="S5" s="1">
        <v>0</v>
      </c>
      <c r="T5" s="14">
        <v>0</v>
      </c>
      <c r="U5" s="14">
        <f t="shared" si="4"/>
        <v>0</v>
      </c>
      <c r="V5" s="1"/>
      <c r="W5" s="1">
        <v>2</v>
      </c>
      <c r="X5" s="1">
        <v>6</v>
      </c>
      <c r="Y5" s="14">
        <f t="shared" si="5"/>
        <v>8</v>
      </c>
      <c r="Z5" s="16">
        <f t="shared" si="6"/>
        <v>8</v>
      </c>
    </row>
    <row r="6" spans="1:26" x14ac:dyDescent="0.3">
      <c r="A6" s="1" t="s">
        <v>87</v>
      </c>
      <c r="B6" s="1"/>
      <c r="C6" s="1"/>
      <c r="D6" s="1"/>
      <c r="E6" s="14">
        <f t="shared" si="0"/>
        <v>0</v>
      </c>
      <c r="F6" s="1"/>
      <c r="G6" s="1"/>
      <c r="H6" s="1"/>
      <c r="I6" s="14">
        <f t="shared" si="1"/>
        <v>0</v>
      </c>
      <c r="J6" s="1"/>
      <c r="K6" s="1"/>
      <c r="L6" s="1"/>
      <c r="M6" s="14">
        <f t="shared" si="2"/>
        <v>0</v>
      </c>
      <c r="N6" s="1"/>
      <c r="O6" s="1"/>
      <c r="P6" s="1"/>
      <c r="Q6" s="14">
        <f t="shared" si="3"/>
        <v>0</v>
      </c>
      <c r="R6" s="1">
        <v>0</v>
      </c>
      <c r="S6" s="1">
        <v>0</v>
      </c>
      <c r="T6" s="14">
        <v>0</v>
      </c>
      <c r="U6" s="14">
        <f t="shared" si="4"/>
        <v>0</v>
      </c>
      <c r="V6" s="1"/>
      <c r="W6" s="1">
        <v>0</v>
      </c>
      <c r="X6" s="1">
        <v>0</v>
      </c>
      <c r="Y6" s="14">
        <f t="shared" si="5"/>
        <v>0</v>
      </c>
      <c r="Z6" s="16">
        <f t="shared" si="6"/>
        <v>0</v>
      </c>
    </row>
    <row r="7" spans="1:26" x14ac:dyDescent="0.3">
      <c r="A7" s="1" t="s">
        <v>88</v>
      </c>
      <c r="B7" s="1"/>
      <c r="C7" s="1"/>
      <c r="D7" s="1"/>
      <c r="E7" s="14">
        <f t="shared" si="0"/>
        <v>0</v>
      </c>
      <c r="F7" s="1"/>
      <c r="G7" s="1"/>
      <c r="H7" s="1"/>
      <c r="I7" s="14">
        <f t="shared" si="1"/>
        <v>0</v>
      </c>
      <c r="J7" s="1"/>
      <c r="K7" s="1"/>
      <c r="L7" s="1"/>
      <c r="M7" s="14">
        <f t="shared" si="2"/>
        <v>0</v>
      </c>
      <c r="N7" s="1"/>
      <c r="O7" s="1"/>
      <c r="P7" s="1"/>
      <c r="Q7" s="14">
        <f t="shared" si="3"/>
        <v>0</v>
      </c>
      <c r="R7" s="1">
        <v>0</v>
      </c>
      <c r="S7" s="1">
        <v>5</v>
      </c>
      <c r="T7" s="14">
        <v>0</v>
      </c>
      <c r="U7" s="14">
        <f t="shared" si="4"/>
        <v>5</v>
      </c>
      <c r="V7" s="1"/>
      <c r="W7" s="1">
        <v>2</v>
      </c>
      <c r="X7" s="1">
        <v>3</v>
      </c>
      <c r="Y7" s="14">
        <f t="shared" si="5"/>
        <v>5</v>
      </c>
      <c r="Z7" s="16">
        <f t="shared" si="6"/>
        <v>10</v>
      </c>
    </row>
    <row r="8" spans="1:26" x14ac:dyDescent="0.3">
      <c r="A8" s="1" t="s">
        <v>89</v>
      </c>
      <c r="B8" s="1"/>
      <c r="C8" s="1"/>
      <c r="D8" s="1"/>
      <c r="E8" s="14">
        <f t="shared" si="0"/>
        <v>0</v>
      </c>
      <c r="F8" s="1"/>
      <c r="G8" s="1"/>
      <c r="H8" s="1"/>
      <c r="I8" s="14">
        <f t="shared" si="1"/>
        <v>0</v>
      </c>
      <c r="J8" s="1"/>
      <c r="K8" s="1"/>
      <c r="L8" s="1"/>
      <c r="M8" s="14">
        <f t="shared" si="2"/>
        <v>0</v>
      </c>
      <c r="N8" s="1"/>
      <c r="O8" s="1"/>
      <c r="P8" s="1"/>
      <c r="Q8" s="14">
        <f t="shared" si="3"/>
        <v>0</v>
      </c>
      <c r="R8" s="1">
        <v>2</v>
      </c>
      <c r="S8" s="1">
        <v>2</v>
      </c>
      <c r="T8" s="14">
        <v>0</v>
      </c>
      <c r="U8" s="14">
        <f t="shared" si="4"/>
        <v>4</v>
      </c>
      <c r="V8" s="1">
        <v>2</v>
      </c>
      <c r="W8" s="1">
        <v>4</v>
      </c>
      <c r="X8" s="1">
        <v>2</v>
      </c>
      <c r="Y8" s="14">
        <f t="shared" si="5"/>
        <v>8</v>
      </c>
      <c r="Z8" s="16">
        <f t="shared" si="6"/>
        <v>12</v>
      </c>
    </row>
    <row r="9" spans="1:26" x14ac:dyDescent="0.3">
      <c r="A9" s="1" t="s">
        <v>90</v>
      </c>
      <c r="B9" s="1"/>
      <c r="C9" s="1"/>
      <c r="D9" s="1"/>
      <c r="E9" s="14">
        <f t="shared" si="0"/>
        <v>0</v>
      </c>
      <c r="F9" s="1"/>
      <c r="G9" s="1"/>
      <c r="H9" s="1"/>
      <c r="I9" s="14">
        <f t="shared" si="1"/>
        <v>0</v>
      </c>
      <c r="J9" s="1"/>
      <c r="K9" s="1"/>
      <c r="L9" s="1"/>
      <c r="M9" s="14">
        <f t="shared" si="2"/>
        <v>0</v>
      </c>
      <c r="N9" s="1"/>
      <c r="O9" s="1"/>
      <c r="P9" s="1"/>
      <c r="Q9" s="14">
        <f t="shared" si="3"/>
        <v>0</v>
      </c>
      <c r="R9" s="1">
        <v>0</v>
      </c>
      <c r="S9" s="1">
        <v>0</v>
      </c>
      <c r="T9" s="14">
        <v>0</v>
      </c>
      <c r="U9" s="14">
        <f t="shared" si="4"/>
        <v>0</v>
      </c>
      <c r="V9" s="1"/>
      <c r="W9" s="1">
        <v>2</v>
      </c>
      <c r="X9" s="1">
        <v>0</v>
      </c>
      <c r="Y9" s="14">
        <f t="shared" si="5"/>
        <v>2</v>
      </c>
      <c r="Z9" s="16">
        <f t="shared" si="6"/>
        <v>2</v>
      </c>
    </row>
    <row r="10" spans="1:26" x14ac:dyDescent="0.3">
      <c r="A10" s="1"/>
      <c r="B10" s="1"/>
      <c r="C10" s="1"/>
      <c r="D10" s="1"/>
      <c r="E10" s="14">
        <f t="shared" si="0"/>
        <v>0</v>
      </c>
      <c r="F10" s="1"/>
      <c r="G10" s="1"/>
      <c r="H10" s="1"/>
      <c r="I10" s="14">
        <f t="shared" si="1"/>
        <v>0</v>
      </c>
      <c r="J10" s="1"/>
      <c r="K10" s="1"/>
      <c r="L10" s="1"/>
      <c r="M10" s="14">
        <f t="shared" si="2"/>
        <v>0</v>
      </c>
      <c r="N10" s="1"/>
      <c r="O10" s="1"/>
      <c r="P10" s="1"/>
      <c r="Q10" s="14">
        <f t="shared" si="3"/>
        <v>0</v>
      </c>
      <c r="R10" s="1">
        <v>0</v>
      </c>
      <c r="S10" s="1">
        <v>0</v>
      </c>
      <c r="T10" s="14">
        <v>0</v>
      </c>
      <c r="U10" s="14">
        <f t="shared" si="4"/>
        <v>0</v>
      </c>
      <c r="V10" s="1"/>
      <c r="W10" s="1"/>
      <c r="X10" s="1"/>
      <c r="Y10" s="14">
        <f t="shared" si="5"/>
        <v>0</v>
      </c>
      <c r="Z10" s="16">
        <f t="shared" si="6"/>
        <v>0</v>
      </c>
    </row>
    <row r="11" spans="1:26" x14ac:dyDescent="0.3">
      <c r="A11" s="14" t="s">
        <v>52</v>
      </c>
      <c r="B11" s="14">
        <v>0</v>
      </c>
      <c r="C11" s="14"/>
      <c r="D11" s="14"/>
      <c r="E11" s="14">
        <f t="shared" si="0"/>
        <v>0</v>
      </c>
      <c r="F11" s="14">
        <v>0</v>
      </c>
      <c r="G11" s="14"/>
      <c r="H11" s="14"/>
      <c r="I11" s="14">
        <f t="shared" si="1"/>
        <v>0</v>
      </c>
      <c r="J11" s="14">
        <v>0</v>
      </c>
      <c r="K11" s="14"/>
      <c r="L11" s="14"/>
      <c r="M11" s="14">
        <f t="shared" si="2"/>
        <v>0</v>
      </c>
      <c r="N11" s="14">
        <v>0</v>
      </c>
      <c r="O11" s="14"/>
      <c r="P11" s="14"/>
      <c r="Q11" s="14">
        <f t="shared" si="3"/>
        <v>0</v>
      </c>
      <c r="R11" s="14">
        <v>0</v>
      </c>
      <c r="S11" s="14">
        <v>0</v>
      </c>
      <c r="T11" s="14">
        <v>0</v>
      </c>
      <c r="U11" s="14">
        <f t="shared" si="4"/>
        <v>0</v>
      </c>
      <c r="V11" s="14">
        <v>0</v>
      </c>
      <c r="W11" s="14">
        <v>2</v>
      </c>
      <c r="X11" s="14">
        <v>2</v>
      </c>
      <c r="Y11" s="14">
        <f t="shared" si="5"/>
        <v>4</v>
      </c>
      <c r="Z11" s="16">
        <f t="shared" si="6"/>
        <v>4</v>
      </c>
    </row>
    <row r="12" spans="1:26" x14ac:dyDescent="0.3">
      <c r="A12" s="15" t="s">
        <v>53</v>
      </c>
      <c r="B12" s="15">
        <v>0</v>
      </c>
      <c r="C12" s="15"/>
      <c r="D12" s="15"/>
      <c r="E12" s="14">
        <f t="shared" si="0"/>
        <v>0</v>
      </c>
      <c r="F12" s="15">
        <v>0</v>
      </c>
      <c r="G12" s="15"/>
      <c r="H12" s="15"/>
      <c r="I12" s="14">
        <f t="shared" si="1"/>
        <v>0</v>
      </c>
      <c r="J12" s="15">
        <v>0</v>
      </c>
      <c r="K12" s="15"/>
      <c r="L12" s="15"/>
      <c r="M12" s="14">
        <f t="shared" si="2"/>
        <v>0</v>
      </c>
      <c r="N12" s="15">
        <v>0</v>
      </c>
      <c r="O12" s="15"/>
      <c r="P12" s="15"/>
      <c r="Q12" s="14">
        <f t="shared" si="3"/>
        <v>0</v>
      </c>
      <c r="R12" s="15">
        <v>0</v>
      </c>
      <c r="S12" s="15">
        <v>0</v>
      </c>
      <c r="T12" s="15">
        <v>0</v>
      </c>
      <c r="U12" s="14">
        <f t="shared" si="4"/>
        <v>0</v>
      </c>
      <c r="V12" s="15">
        <v>0</v>
      </c>
      <c r="W12" s="15">
        <v>0</v>
      </c>
      <c r="X12" s="15">
        <v>0</v>
      </c>
      <c r="Y12" s="14">
        <f t="shared" si="5"/>
        <v>0</v>
      </c>
      <c r="Z12" s="16">
        <f t="shared" si="6"/>
        <v>0</v>
      </c>
    </row>
    <row r="13" spans="1:26" x14ac:dyDescent="0.3">
      <c r="A13" s="14" t="s">
        <v>54</v>
      </c>
      <c r="B13" s="14">
        <v>0</v>
      </c>
      <c r="C13" s="14"/>
      <c r="D13" s="14"/>
      <c r="E13" s="14">
        <f t="shared" si="0"/>
        <v>0</v>
      </c>
      <c r="F13" s="14">
        <v>0</v>
      </c>
      <c r="G13" s="14"/>
      <c r="H13" s="14"/>
      <c r="I13" s="14">
        <f t="shared" si="1"/>
        <v>0</v>
      </c>
      <c r="J13" s="14">
        <v>0</v>
      </c>
      <c r="K13" s="14"/>
      <c r="L13" s="14"/>
      <c r="M13" s="14">
        <f t="shared" si="2"/>
        <v>0</v>
      </c>
      <c r="N13" s="14">
        <v>0</v>
      </c>
      <c r="O13" s="14"/>
      <c r="P13" s="14"/>
      <c r="Q13" s="14">
        <f t="shared" si="3"/>
        <v>0</v>
      </c>
      <c r="R13" s="14">
        <v>0</v>
      </c>
      <c r="S13" s="14">
        <v>0</v>
      </c>
      <c r="T13" s="14">
        <v>0</v>
      </c>
      <c r="U13" s="14">
        <f t="shared" si="4"/>
        <v>0</v>
      </c>
      <c r="V13" s="14">
        <v>0</v>
      </c>
      <c r="W13" s="14">
        <v>0</v>
      </c>
      <c r="X13" s="14">
        <v>0</v>
      </c>
      <c r="Y13" s="14">
        <f t="shared" si="5"/>
        <v>0</v>
      </c>
      <c r="Z13" s="16">
        <f t="shared" si="6"/>
        <v>0</v>
      </c>
    </row>
    <row r="14" spans="1:26" x14ac:dyDescent="0.3">
      <c r="A14" s="15" t="s">
        <v>55</v>
      </c>
      <c r="B14" s="15">
        <v>0</v>
      </c>
      <c r="C14" s="15"/>
      <c r="D14" s="15"/>
      <c r="E14" s="14">
        <f t="shared" si="0"/>
        <v>0</v>
      </c>
      <c r="F14" s="15">
        <v>0</v>
      </c>
      <c r="G14" s="15"/>
      <c r="H14" s="15"/>
      <c r="I14" s="14">
        <f t="shared" si="1"/>
        <v>0</v>
      </c>
      <c r="J14" s="15">
        <v>0</v>
      </c>
      <c r="K14" s="15"/>
      <c r="L14" s="15"/>
      <c r="M14" s="14">
        <f t="shared" si="2"/>
        <v>0</v>
      </c>
      <c r="N14" s="15">
        <v>0</v>
      </c>
      <c r="O14" s="15"/>
      <c r="P14" s="15"/>
      <c r="Q14" s="14">
        <f t="shared" si="3"/>
        <v>0</v>
      </c>
      <c r="R14" s="15">
        <v>0</v>
      </c>
      <c r="S14" s="15">
        <v>0</v>
      </c>
      <c r="T14" s="15">
        <v>0</v>
      </c>
      <c r="U14" s="14">
        <f t="shared" si="4"/>
        <v>0</v>
      </c>
      <c r="V14" s="15">
        <v>0</v>
      </c>
      <c r="W14" s="15">
        <v>0</v>
      </c>
      <c r="X14" s="15">
        <v>0</v>
      </c>
      <c r="Y14" s="14">
        <f t="shared" si="5"/>
        <v>0</v>
      </c>
      <c r="Z14" s="16">
        <f t="shared" si="6"/>
        <v>0</v>
      </c>
    </row>
    <row r="15" spans="1:26" x14ac:dyDescent="0.3">
      <c r="A15" s="14" t="s">
        <v>56</v>
      </c>
      <c r="B15" s="14"/>
      <c r="C15" s="14"/>
      <c r="D15" s="14"/>
      <c r="E15" s="14">
        <f t="shared" si="0"/>
        <v>0</v>
      </c>
      <c r="F15" s="14"/>
      <c r="G15" s="14"/>
      <c r="H15" s="14"/>
      <c r="I15" s="14">
        <f t="shared" si="1"/>
        <v>0</v>
      </c>
      <c r="J15" s="14">
        <v>0</v>
      </c>
      <c r="K15" s="14">
        <v>0</v>
      </c>
      <c r="L15" s="14">
        <v>0</v>
      </c>
      <c r="M15" s="14">
        <f t="shared" si="2"/>
        <v>0</v>
      </c>
      <c r="N15" s="14">
        <v>0</v>
      </c>
      <c r="O15" s="14"/>
      <c r="P15" s="14"/>
      <c r="Q15" s="14">
        <f t="shared" si="3"/>
        <v>0</v>
      </c>
      <c r="R15" s="14">
        <v>0</v>
      </c>
      <c r="S15" s="14">
        <v>0</v>
      </c>
      <c r="T15" s="14">
        <v>0</v>
      </c>
      <c r="U15" s="14">
        <f t="shared" si="4"/>
        <v>0</v>
      </c>
      <c r="V15" s="14"/>
      <c r="W15" s="14"/>
      <c r="X15" s="14">
        <v>0</v>
      </c>
      <c r="Y15" s="14">
        <f t="shared" si="5"/>
        <v>0</v>
      </c>
      <c r="Z15" s="16">
        <f t="shared" si="6"/>
        <v>0</v>
      </c>
    </row>
    <row r="16" spans="1:26" x14ac:dyDescent="0.3">
      <c r="A16" s="14"/>
      <c r="B16" s="14"/>
      <c r="C16" s="14"/>
      <c r="D16" s="14"/>
      <c r="E16" s="14">
        <f t="shared" si="0"/>
        <v>0</v>
      </c>
      <c r="F16" s="14"/>
      <c r="G16" s="14"/>
      <c r="H16" s="14"/>
      <c r="I16" s="14">
        <f t="shared" si="1"/>
        <v>0</v>
      </c>
      <c r="J16" s="14"/>
      <c r="K16" s="14"/>
      <c r="L16" s="14"/>
      <c r="M16" s="14">
        <f t="shared" si="2"/>
        <v>0</v>
      </c>
      <c r="N16" s="14"/>
      <c r="O16" s="14"/>
      <c r="P16" s="14"/>
      <c r="Q16" s="14">
        <f t="shared" si="3"/>
        <v>0</v>
      </c>
      <c r="R16" s="14">
        <v>0</v>
      </c>
      <c r="S16" s="14">
        <v>0</v>
      </c>
      <c r="T16" s="14">
        <v>0</v>
      </c>
      <c r="U16" s="14">
        <f t="shared" si="4"/>
        <v>0</v>
      </c>
      <c r="V16" s="14"/>
      <c r="W16" s="14"/>
      <c r="X16" s="14"/>
      <c r="Y16" s="14">
        <f t="shared" si="5"/>
        <v>0</v>
      </c>
      <c r="Z16" s="16">
        <f t="shared" si="6"/>
        <v>0</v>
      </c>
    </row>
    <row r="17" spans="1:26" x14ac:dyDescent="0.3">
      <c r="A17" s="1" t="s">
        <v>91</v>
      </c>
      <c r="B17" s="1">
        <v>0</v>
      </c>
      <c r="C17" s="1"/>
      <c r="D17" s="1"/>
      <c r="E17" s="14">
        <f t="shared" si="0"/>
        <v>0</v>
      </c>
      <c r="F17" s="1">
        <v>0</v>
      </c>
      <c r="G17" s="1"/>
      <c r="H17" s="1"/>
      <c r="I17" s="14">
        <f t="shared" si="1"/>
        <v>0</v>
      </c>
      <c r="J17" s="1">
        <v>0</v>
      </c>
      <c r="K17" s="1"/>
      <c r="L17" s="1"/>
      <c r="M17" s="14">
        <f t="shared" si="2"/>
        <v>0</v>
      </c>
      <c r="N17" s="1">
        <v>0</v>
      </c>
      <c r="O17" s="1"/>
      <c r="P17" s="1"/>
      <c r="Q17" s="14">
        <f t="shared" si="3"/>
        <v>0</v>
      </c>
      <c r="R17" s="1">
        <v>0</v>
      </c>
      <c r="S17" s="1">
        <v>0</v>
      </c>
      <c r="T17" s="14">
        <v>0</v>
      </c>
      <c r="U17" s="14">
        <f t="shared" si="4"/>
        <v>0</v>
      </c>
      <c r="V17" s="1">
        <v>0</v>
      </c>
      <c r="W17" s="1">
        <v>0</v>
      </c>
      <c r="X17" s="1">
        <v>0</v>
      </c>
      <c r="Y17" s="14">
        <f t="shared" si="5"/>
        <v>0</v>
      </c>
      <c r="Z17" s="16">
        <f t="shared" si="6"/>
        <v>0</v>
      </c>
    </row>
    <row r="18" spans="1:26" x14ac:dyDescent="0.3">
      <c r="A18" s="1" t="s">
        <v>92</v>
      </c>
      <c r="B18" s="1">
        <v>0</v>
      </c>
      <c r="C18" s="1"/>
      <c r="D18" s="1"/>
      <c r="E18" s="14">
        <f t="shared" si="0"/>
        <v>0</v>
      </c>
      <c r="F18" s="1">
        <v>0</v>
      </c>
      <c r="G18" s="1"/>
      <c r="H18" s="1"/>
      <c r="I18" s="14">
        <f t="shared" si="1"/>
        <v>0</v>
      </c>
      <c r="J18" s="1">
        <v>0</v>
      </c>
      <c r="K18" s="1"/>
      <c r="L18" s="1"/>
      <c r="M18" s="14">
        <f t="shared" si="2"/>
        <v>0</v>
      </c>
      <c r="N18" s="1">
        <v>0</v>
      </c>
      <c r="O18" s="1"/>
      <c r="P18" s="1"/>
      <c r="Q18" s="14">
        <f t="shared" si="3"/>
        <v>0</v>
      </c>
      <c r="R18" s="1">
        <v>0</v>
      </c>
      <c r="S18" s="1">
        <v>0</v>
      </c>
      <c r="T18" s="14">
        <v>0</v>
      </c>
      <c r="U18" s="14">
        <f t="shared" si="4"/>
        <v>0</v>
      </c>
      <c r="V18" s="1">
        <v>0</v>
      </c>
      <c r="W18" s="1">
        <v>0</v>
      </c>
      <c r="X18" s="1">
        <v>0</v>
      </c>
      <c r="Y18" s="14">
        <f t="shared" si="5"/>
        <v>0</v>
      </c>
      <c r="Z18" s="16">
        <f t="shared" si="6"/>
        <v>0</v>
      </c>
    </row>
    <row r="19" spans="1:26" x14ac:dyDescent="0.3">
      <c r="A19" s="1" t="s">
        <v>109</v>
      </c>
      <c r="B19" s="1"/>
      <c r="C19" s="1"/>
      <c r="D19" s="1"/>
      <c r="E19" s="14">
        <f t="shared" si="0"/>
        <v>0</v>
      </c>
      <c r="F19" s="1"/>
      <c r="G19" s="1"/>
      <c r="H19" s="1"/>
      <c r="I19" s="14">
        <f t="shared" si="1"/>
        <v>0</v>
      </c>
      <c r="J19" s="1"/>
      <c r="K19" s="1"/>
      <c r="L19" s="1"/>
      <c r="M19" s="14">
        <f t="shared" si="2"/>
        <v>0</v>
      </c>
      <c r="N19" s="1"/>
      <c r="O19" s="1"/>
      <c r="P19" s="1"/>
      <c r="Q19" s="14">
        <f t="shared" si="3"/>
        <v>0</v>
      </c>
      <c r="R19" s="1">
        <v>0</v>
      </c>
      <c r="S19" s="1">
        <v>0</v>
      </c>
      <c r="T19" s="14">
        <v>0</v>
      </c>
      <c r="U19" s="14">
        <f t="shared" si="4"/>
        <v>0</v>
      </c>
      <c r="V19" s="1"/>
      <c r="W19" s="1">
        <v>0</v>
      </c>
      <c r="X19" s="1">
        <v>0</v>
      </c>
      <c r="Y19" s="14">
        <f t="shared" si="5"/>
        <v>0</v>
      </c>
      <c r="Z19" s="16">
        <f t="shared" si="6"/>
        <v>0</v>
      </c>
    </row>
    <row r="20" spans="1:26" x14ac:dyDescent="0.3">
      <c r="A20" s="1" t="s">
        <v>110</v>
      </c>
      <c r="B20" s="1"/>
      <c r="C20" s="1"/>
      <c r="D20" s="1"/>
      <c r="E20" s="14">
        <f t="shared" si="0"/>
        <v>0</v>
      </c>
      <c r="F20" s="1"/>
      <c r="G20" s="1"/>
      <c r="H20" s="1"/>
      <c r="I20" s="14">
        <f t="shared" si="1"/>
        <v>0</v>
      </c>
      <c r="J20" s="1"/>
      <c r="K20" s="1"/>
      <c r="L20" s="1"/>
      <c r="M20" s="14">
        <f t="shared" si="2"/>
        <v>0</v>
      </c>
      <c r="N20" s="1"/>
      <c r="O20" s="1"/>
      <c r="P20" s="1"/>
      <c r="Q20" s="14">
        <f t="shared" si="3"/>
        <v>0</v>
      </c>
      <c r="R20" s="1">
        <v>0</v>
      </c>
      <c r="S20" s="1">
        <v>0</v>
      </c>
      <c r="T20" s="14">
        <v>0</v>
      </c>
      <c r="U20" s="14">
        <f t="shared" si="4"/>
        <v>0</v>
      </c>
      <c r="V20" s="1"/>
      <c r="W20" s="1">
        <v>0</v>
      </c>
      <c r="X20" s="1">
        <v>0</v>
      </c>
      <c r="Y20" s="14">
        <f t="shared" si="5"/>
        <v>0</v>
      </c>
      <c r="Z20" s="16">
        <f t="shared" si="6"/>
        <v>0</v>
      </c>
    </row>
    <row r="21" spans="1:26" x14ac:dyDescent="0.3">
      <c r="A21" s="1"/>
      <c r="B21" s="1"/>
      <c r="C21" s="1"/>
      <c r="D21" s="1"/>
      <c r="E21" s="14">
        <f t="shared" si="0"/>
        <v>0</v>
      </c>
      <c r="F21" s="1"/>
      <c r="G21" s="1"/>
      <c r="H21" s="1"/>
      <c r="I21" s="14">
        <f t="shared" si="1"/>
        <v>0</v>
      </c>
      <c r="J21" s="1"/>
      <c r="K21" s="1"/>
      <c r="L21" s="1"/>
      <c r="M21" s="14">
        <f t="shared" si="2"/>
        <v>0</v>
      </c>
      <c r="N21" s="1"/>
      <c r="O21" s="1"/>
      <c r="P21" s="1"/>
      <c r="Q21" s="14">
        <f t="shared" si="3"/>
        <v>0</v>
      </c>
      <c r="R21" s="1">
        <v>0</v>
      </c>
      <c r="S21" s="1">
        <v>0</v>
      </c>
      <c r="T21" s="14">
        <v>0</v>
      </c>
      <c r="U21" s="14">
        <f t="shared" si="4"/>
        <v>0</v>
      </c>
      <c r="V21" s="1"/>
      <c r="W21" s="1"/>
      <c r="X21" s="1"/>
      <c r="Y21" s="14">
        <f t="shared" si="5"/>
        <v>0</v>
      </c>
      <c r="Z21" s="16">
        <f t="shared" si="6"/>
        <v>0</v>
      </c>
    </row>
    <row r="22" spans="1:26" x14ac:dyDescent="0.3">
      <c r="A22" s="14" t="s">
        <v>93</v>
      </c>
      <c r="B22" s="14"/>
      <c r="C22" s="14"/>
      <c r="D22" s="14"/>
      <c r="E22" s="14">
        <f t="shared" si="0"/>
        <v>0</v>
      </c>
      <c r="F22" s="14"/>
      <c r="G22" s="14"/>
      <c r="H22" s="14"/>
      <c r="I22" s="14">
        <f t="shared" si="1"/>
        <v>0</v>
      </c>
      <c r="J22" s="14"/>
      <c r="K22" s="14"/>
      <c r="L22" s="14"/>
      <c r="M22" s="14">
        <f t="shared" si="2"/>
        <v>0</v>
      </c>
      <c r="N22" s="14"/>
      <c r="O22" s="14"/>
      <c r="P22" s="14"/>
      <c r="Q22" s="14">
        <f t="shared" si="3"/>
        <v>0</v>
      </c>
      <c r="R22" s="14">
        <v>0</v>
      </c>
      <c r="S22" s="14">
        <v>1</v>
      </c>
      <c r="T22" s="14">
        <v>0</v>
      </c>
      <c r="U22" s="14">
        <f t="shared" si="4"/>
        <v>1</v>
      </c>
      <c r="V22" s="14"/>
      <c r="W22" s="14">
        <v>1</v>
      </c>
      <c r="X22" s="14">
        <v>0</v>
      </c>
      <c r="Y22" s="14">
        <f t="shared" si="5"/>
        <v>1</v>
      </c>
      <c r="Z22" s="16">
        <f t="shared" si="6"/>
        <v>2</v>
      </c>
    </row>
    <row r="23" spans="1:26" x14ac:dyDescent="0.3">
      <c r="A23" s="15" t="s">
        <v>94</v>
      </c>
      <c r="B23" s="15"/>
      <c r="C23" s="15"/>
      <c r="D23" s="15"/>
      <c r="E23" s="14">
        <f t="shared" si="0"/>
        <v>0</v>
      </c>
      <c r="F23" s="15"/>
      <c r="G23" s="15"/>
      <c r="H23" s="15"/>
      <c r="I23" s="14">
        <f t="shared" si="1"/>
        <v>0</v>
      </c>
      <c r="J23" s="15"/>
      <c r="K23" s="15"/>
      <c r="L23" s="15"/>
      <c r="M23" s="14">
        <f t="shared" si="2"/>
        <v>0</v>
      </c>
      <c r="N23" s="15"/>
      <c r="O23" s="15"/>
      <c r="P23" s="15"/>
      <c r="Q23" s="14">
        <f t="shared" si="3"/>
        <v>0</v>
      </c>
      <c r="R23" s="15">
        <v>0</v>
      </c>
      <c r="S23" s="15">
        <v>0</v>
      </c>
      <c r="T23" s="15">
        <v>0</v>
      </c>
      <c r="U23" s="14">
        <f t="shared" si="4"/>
        <v>0</v>
      </c>
      <c r="V23" s="15"/>
      <c r="W23" s="15">
        <v>0</v>
      </c>
      <c r="X23" s="15">
        <v>0</v>
      </c>
      <c r="Y23" s="14">
        <f t="shared" si="5"/>
        <v>0</v>
      </c>
      <c r="Z23" s="16">
        <f t="shared" si="6"/>
        <v>0</v>
      </c>
    </row>
    <row r="24" spans="1:26" x14ac:dyDescent="0.3">
      <c r="A24" s="14" t="s">
        <v>95</v>
      </c>
      <c r="B24" s="14"/>
      <c r="C24" s="14"/>
      <c r="D24" s="14"/>
      <c r="E24" s="14">
        <f t="shared" si="0"/>
        <v>0</v>
      </c>
      <c r="F24" s="14"/>
      <c r="G24" s="14"/>
      <c r="H24" s="14"/>
      <c r="I24" s="14">
        <f t="shared" si="1"/>
        <v>0</v>
      </c>
      <c r="J24" s="14"/>
      <c r="K24" s="14"/>
      <c r="L24" s="14"/>
      <c r="M24" s="14">
        <f t="shared" si="2"/>
        <v>0</v>
      </c>
      <c r="N24" s="14"/>
      <c r="O24" s="14"/>
      <c r="P24" s="14"/>
      <c r="Q24" s="14">
        <f t="shared" si="3"/>
        <v>0</v>
      </c>
      <c r="R24" s="14">
        <v>0</v>
      </c>
      <c r="S24" s="14">
        <v>0</v>
      </c>
      <c r="T24" s="14">
        <v>0</v>
      </c>
      <c r="U24" s="14">
        <f t="shared" si="4"/>
        <v>0</v>
      </c>
      <c r="V24" s="14"/>
      <c r="W24" s="14">
        <v>0</v>
      </c>
      <c r="X24" s="14">
        <v>0</v>
      </c>
      <c r="Y24" s="14">
        <f t="shared" si="5"/>
        <v>0</v>
      </c>
      <c r="Z24" s="16">
        <f t="shared" si="6"/>
        <v>0</v>
      </c>
    </row>
    <row r="25" spans="1:26" x14ac:dyDescent="0.3">
      <c r="A25" s="51" t="s">
        <v>186</v>
      </c>
      <c r="B25" s="14"/>
      <c r="C25" s="14"/>
      <c r="D25" s="14"/>
      <c r="E25" s="14">
        <f t="shared" si="0"/>
        <v>0</v>
      </c>
      <c r="F25" s="14"/>
      <c r="G25" s="14"/>
      <c r="H25" s="14"/>
      <c r="I25" s="14">
        <f t="shared" si="1"/>
        <v>0</v>
      </c>
      <c r="J25" s="14"/>
      <c r="K25" s="14"/>
      <c r="L25" s="14"/>
      <c r="M25" s="14">
        <f t="shared" si="2"/>
        <v>0</v>
      </c>
      <c r="N25" s="14"/>
      <c r="O25" s="14"/>
      <c r="P25" s="14"/>
      <c r="Q25" s="14">
        <f t="shared" si="3"/>
        <v>0</v>
      </c>
      <c r="R25" s="14"/>
      <c r="S25" s="14"/>
      <c r="T25" s="14"/>
      <c r="U25" s="14">
        <f t="shared" si="4"/>
        <v>0</v>
      </c>
      <c r="V25" s="14"/>
      <c r="W25" s="14">
        <v>0</v>
      </c>
      <c r="X25" s="14">
        <v>0</v>
      </c>
      <c r="Y25" s="14">
        <f t="shared" si="5"/>
        <v>0</v>
      </c>
      <c r="Z25" s="16">
        <f t="shared" si="6"/>
        <v>0</v>
      </c>
    </row>
    <row r="26" spans="1:26" x14ac:dyDescent="0.3">
      <c r="A26" s="51" t="s">
        <v>187</v>
      </c>
      <c r="B26" s="14"/>
      <c r="C26" s="14"/>
      <c r="D26" s="14"/>
      <c r="E26" s="14">
        <f t="shared" si="0"/>
        <v>0</v>
      </c>
      <c r="F26" s="14"/>
      <c r="G26" s="14"/>
      <c r="H26" s="14"/>
      <c r="I26" s="14">
        <f t="shared" si="1"/>
        <v>0</v>
      </c>
      <c r="J26" s="14"/>
      <c r="K26" s="14"/>
      <c r="L26" s="14"/>
      <c r="M26" s="14">
        <f t="shared" si="2"/>
        <v>0</v>
      </c>
      <c r="N26" s="14"/>
      <c r="O26" s="14"/>
      <c r="P26" s="14"/>
      <c r="Q26" s="14">
        <f t="shared" si="3"/>
        <v>0</v>
      </c>
      <c r="R26" s="14"/>
      <c r="S26" s="14"/>
      <c r="T26" s="14"/>
      <c r="U26" s="14">
        <f t="shared" si="4"/>
        <v>0</v>
      </c>
      <c r="V26" s="14"/>
      <c r="W26" s="14">
        <v>0</v>
      </c>
      <c r="X26" s="14">
        <v>0</v>
      </c>
      <c r="Y26" s="14">
        <f t="shared" si="5"/>
        <v>0</v>
      </c>
      <c r="Z26" s="16">
        <f t="shared" si="6"/>
        <v>0</v>
      </c>
    </row>
    <row r="27" spans="1:26" x14ac:dyDescent="0.3">
      <c r="A27" s="51" t="s">
        <v>188</v>
      </c>
      <c r="B27" s="14"/>
      <c r="C27" s="14"/>
      <c r="D27" s="14"/>
      <c r="E27" s="14">
        <f t="shared" si="0"/>
        <v>0</v>
      </c>
      <c r="F27" s="14"/>
      <c r="G27" s="14"/>
      <c r="H27" s="14"/>
      <c r="I27" s="14">
        <f t="shared" si="1"/>
        <v>0</v>
      </c>
      <c r="J27" s="14"/>
      <c r="K27" s="14"/>
      <c r="L27" s="14"/>
      <c r="M27" s="14">
        <f t="shared" si="2"/>
        <v>0</v>
      </c>
      <c r="N27" s="14"/>
      <c r="O27" s="14"/>
      <c r="P27" s="14"/>
      <c r="Q27" s="14">
        <f t="shared" si="3"/>
        <v>0</v>
      </c>
      <c r="R27" s="14"/>
      <c r="S27" s="14"/>
      <c r="T27" s="14"/>
      <c r="U27" s="14">
        <f t="shared" si="4"/>
        <v>0</v>
      </c>
      <c r="V27" s="14"/>
      <c r="W27" s="14">
        <v>0</v>
      </c>
      <c r="X27" s="14">
        <v>0</v>
      </c>
      <c r="Y27" s="14">
        <f t="shared" si="5"/>
        <v>0</v>
      </c>
      <c r="Z27" s="16">
        <f t="shared" si="6"/>
        <v>0</v>
      </c>
    </row>
    <row r="28" spans="1:26" x14ac:dyDescent="0.3">
      <c r="A28" s="51" t="s">
        <v>189</v>
      </c>
      <c r="B28" s="14"/>
      <c r="C28" s="14"/>
      <c r="D28" s="14"/>
      <c r="E28" s="14">
        <f t="shared" si="0"/>
        <v>0</v>
      </c>
      <c r="F28" s="14"/>
      <c r="G28" s="14"/>
      <c r="H28" s="14"/>
      <c r="I28" s="14">
        <f t="shared" si="1"/>
        <v>0</v>
      </c>
      <c r="J28" s="14"/>
      <c r="K28" s="14"/>
      <c r="L28" s="14"/>
      <c r="M28" s="14">
        <f t="shared" si="2"/>
        <v>0</v>
      </c>
      <c r="N28" s="14"/>
      <c r="O28" s="14"/>
      <c r="P28" s="14"/>
      <c r="Q28" s="14">
        <f t="shared" si="3"/>
        <v>0</v>
      </c>
      <c r="R28" s="14"/>
      <c r="S28" s="14"/>
      <c r="T28" s="14"/>
      <c r="U28" s="14">
        <f t="shared" si="4"/>
        <v>0</v>
      </c>
      <c r="V28" s="14"/>
      <c r="W28" s="14">
        <v>0</v>
      </c>
      <c r="X28" s="14">
        <v>0</v>
      </c>
      <c r="Y28" s="14">
        <f t="shared" si="5"/>
        <v>0</v>
      </c>
      <c r="Z28" s="16">
        <f t="shared" si="6"/>
        <v>0</v>
      </c>
    </row>
    <row r="29" spans="1:26" x14ac:dyDescent="0.3">
      <c r="A29" s="15" t="s">
        <v>96</v>
      </c>
      <c r="B29" s="15">
        <v>0</v>
      </c>
      <c r="C29" s="15"/>
      <c r="D29" s="15"/>
      <c r="E29" s="14">
        <f t="shared" si="0"/>
        <v>0</v>
      </c>
      <c r="F29" s="15">
        <v>0</v>
      </c>
      <c r="G29" s="15"/>
      <c r="H29" s="15"/>
      <c r="I29" s="14">
        <f t="shared" si="1"/>
        <v>0</v>
      </c>
      <c r="J29" s="15">
        <v>0</v>
      </c>
      <c r="K29" s="15"/>
      <c r="L29" s="15"/>
      <c r="M29" s="14">
        <f t="shared" si="2"/>
        <v>0</v>
      </c>
      <c r="N29" s="15">
        <v>0</v>
      </c>
      <c r="O29" s="15"/>
      <c r="P29" s="15"/>
      <c r="Q29" s="14">
        <f t="shared" si="3"/>
        <v>0</v>
      </c>
      <c r="R29" s="15">
        <v>0</v>
      </c>
      <c r="S29" s="15">
        <v>0</v>
      </c>
      <c r="T29" s="15">
        <v>0</v>
      </c>
      <c r="U29" s="14">
        <f t="shared" si="4"/>
        <v>0</v>
      </c>
      <c r="V29" s="15">
        <v>0</v>
      </c>
      <c r="W29" s="15">
        <v>0</v>
      </c>
      <c r="X29" s="15">
        <v>0</v>
      </c>
      <c r="Y29" s="14">
        <f t="shared" si="5"/>
        <v>0</v>
      </c>
      <c r="Z29" s="16">
        <f t="shared" si="6"/>
        <v>0</v>
      </c>
    </row>
    <row r="30" spans="1:26" x14ac:dyDescent="0.3">
      <c r="A30" s="15" t="s">
        <v>97</v>
      </c>
      <c r="B30" s="1"/>
      <c r="C30" s="1"/>
      <c r="D30" s="1"/>
      <c r="E30" s="14">
        <f t="shared" si="0"/>
        <v>0</v>
      </c>
      <c r="F30" s="1"/>
      <c r="G30" s="1"/>
      <c r="H30" s="1"/>
      <c r="I30" s="14">
        <f t="shared" si="1"/>
        <v>0</v>
      </c>
      <c r="J30" s="1"/>
      <c r="K30" s="1"/>
      <c r="L30" s="1"/>
      <c r="M30" s="14">
        <f t="shared" si="2"/>
        <v>0</v>
      </c>
      <c r="N30" s="1"/>
      <c r="O30" s="1"/>
      <c r="P30" s="1"/>
      <c r="Q30" s="14">
        <f t="shared" si="3"/>
        <v>0</v>
      </c>
      <c r="R30" s="1">
        <v>0</v>
      </c>
      <c r="S30" s="1">
        <v>0</v>
      </c>
      <c r="T30" s="14">
        <v>0</v>
      </c>
      <c r="U30" s="14">
        <f t="shared" si="4"/>
        <v>0</v>
      </c>
      <c r="V30" s="1"/>
      <c r="W30" s="1">
        <v>0</v>
      </c>
      <c r="X30" s="1"/>
      <c r="Y30" s="14">
        <f t="shared" si="5"/>
        <v>0</v>
      </c>
      <c r="Z30" s="16">
        <f t="shared" si="6"/>
        <v>0</v>
      </c>
    </row>
    <row r="31" spans="1:26" x14ac:dyDescent="0.3">
      <c r="A31" s="15"/>
      <c r="B31" s="1"/>
      <c r="C31" s="1"/>
      <c r="D31" s="1"/>
      <c r="E31" s="14">
        <f t="shared" si="0"/>
        <v>0</v>
      </c>
      <c r="F31" s="1"/>
      <c r="G31" s="1"/>
      <c r="H31" s="1"/>
      <c r="I31" s="14">
        <f t="shared" si="1"/>
        <v>0</v>
      </c>
      <c r="J31" s="1"/>
      <c r="K31" s="1"/>
      <c r="L31" s="1"/>
      <c r="M31" s="14">
        <f t="shared" si="2"/>
        <v>0</v>
      </c>
      <c r="N31" s="1"/>
      <c r="O31" s="1"/>
      <c r="P31" s="1"/>
      <c r="Q31" s="14">
        <f t="shared" si="3"/>
        <v>0</v>
      </c>
      <c r="R31" s="1">
        <v>0</v>
      </c>
      <c r="S31" s="1">
        <v>0</v>
      </c>
      <c r="T31" s="14">
        <v>0</v>
      </c>
      <c r="U31" s="14">
        <f t="shared" si="4"/>
        <v>0</v>
      </c>
      <c r="V31" s="1"/>
      <c r="W31" s="1"/>
      <c r="X31" s="1"/>
      <c r="Y31" s="14">
        <f t="shared" si="5"/>
        <v>0</v>
      </c>
      <c r="Z31" s="16">
        <f t="shared" si="6"/>
        <v>0</v>
      </c>
    </row>
    <row r="32" spans="1:26" x14ac:dyDescent="0.3">
      <c r="A32" s="1" t="s">
        <v>98</v>
      </c>
      <c r="B32" s="1">
        <v>0</v>
      </c>
      <c r="C32" s="1"/>
      <c r="D32" s="1"/>
      <c r="E32" s="14">
        <f t="shared" si="0"/>
        <v>0</v>
      </c>
      <c r="F32" s="1">
        <v>0</v>
      </c>
      <c r="G32" s="1"/>
      <c r="H32" s="1"/>
      <c r="I32" s="14">
        <f t="shared" si="1"/>
        <v>0</v>
      </c>
      <c r="J32" s="1">
        <v>0</v>
      </c>
      <c r="K32" s="1"/>
      <c r="L32" s="1"/>
      <c r="M32" s="14">
        <f t="shared" si="2"/>
        <v>0</v>
      </c>
      <c r="N32" s="1">
        <v>0</v>
      </c>
      <c r="O32" s="1"/>
      <c r="P32" s="1"/>
      <c r="Q32" s="14">
        <f t="shared" si="3"/>
        <v>0</v>
      </c>
      <c r="R32" s="1">
        <v>0</v>
      </c>
      <c r="S32" s="1">
        <v>0</v>
      </c>
      <c r="T32" s="14">
        <v>0</v>
      </c>
      <c r="U32" s="14">
        <f t="shared" si="4"/>
        <v>0</v>
      </c>
      <c r="V32" s="1">
        <v>0</v>
      </c>
      <c r="W32" s="1">
        <v>0</v>
      </c>
      <c r="X32" s="1">
        <v>0</v>
      </c>
      <c r="Y32" s="14">
        <f t="shared" si="5"/>
        <v>0</v>
      </c>
      <c r="Z32" s="16">
        <f t="shared" si="6"/>
        <v>0</v>
      </c>
    </row>
    <row r="33" spans="1:26" x14ac:dyDescent="0.3">
      <c r="A33" s="1" t="s">
        <v>99</v>
      </c>
      <c r="B33" s="1">
        <v>0</v>
      </c>
      <c r="C33" s="1"/>
      <c r="D33" s="1"/>
      <c r="E33" s="14">
        <f t="shared" si="0"/>
        <v>0</v>
      </c>
      <c r="F33" s="1">
        <v>0</v>
      </c>
      <c r="G33" s="1"/>
      <c r="H33" s="1"/>
      <c r="I33" s="14">
        <f t="shared" si="1"/>
        <v>0</v>
      </c>
      <c r="J33" s="1">
        <v>0</v>
      </c>
      <c r="K33" s="1"/>
      <c r="L33" s="1"/>
      <c r="M33" s="14">
        <f t="shared" si="2"/>
        <v>0</v>
      </c>
      <c r="N33" s="1">
        <v>0</v>
      </c>
      <c r="O33" s="1"/>
      <c r="P33" s="1"/>
      <c r="Q33" s="14">
        <f t="shared" si="3"/>
        <v>0</v>
      </c>
      <c r="R33" s="1">
        <v>0</v>
      </c>
      <c r="S33" s="1">
        <v>0</v>
      </c>
      <c r="T33" s="14">
        <v>0</v>
      </c>
      <c r="U33" s="14">
        <f t="shared" si="4"/>
        <v>0</v>
      </c>
      <c r="V33" s="1">
        <v>0</v>
      </c>
      <c r="W33" s="1">
        <v>0</v>
      </c>
      <c r="X33" s="1">
        <v>0</v>
      </c>
      <c r="Y33" s="14">
        <f t="shared" si="5"/>
        <v>0</v>
      </c>
      <c r="Z33" s="16">
        <f t="shared" si="6"/>
        <v>0</v>
      </c>
    </row>
    <row r="34" spans="1:26" x14ac:dyDescent="0.3">
      <c r="A34" s="1"/>
      <c r="B34" s="1"/>
      <c r="C34" s="1"/>
      <c r="D34" s="1"/>
      <c r="E34" s="14">
        <f t="shared" si="0"/>
        <v>0</v>
      </c>
      <c r="F34" s="1"/>
      <c r="G34" s="1"/>
      <c r="H34" s="1"/>
      <c r="I34" s="14">
        <f t="shared" si="1"/>
        <v>0</v>
      </c>
      <c r="J34" s="1"/>
      <c r="K34" s="1"/>
      <c r="L34" s="1"/>
      <c r="M34" s="14">
        <f t="shared" si="2"/>
        <v>0</v>
      </c>
      <c r="N34" s="1"/>
      <c r="O34" s="1"/>
      <c r="P34" s="1"/>
      <c r="Q34" s="14">
        <f t="shared" si="3"/>
        <v>0</v>
      </c>
      <c r="R34" s="1">
        <v>0</v>
      </c>
      <c r="S34" s="1">
        <v>0</v>
      </c>
      <c r="T34" s="14">
        <v>0</v>
      </c>
      <c r="U34" s="14">
        <f t="shared" si="4"/>
        <v>0</v>
      </c>
      <c r="V34" s="1"/>
      <c r="W34" s="1"/>
      <c r="X34" s="1"/>
      <c r="Y34" s="14">
        <f t="shared" si="5"/>
        <v>0</v>
      </c>
      <c r="Z34" s="16">
        <f t="shared" si="6"/>
        <v>0</v>
      </c>
    </row>
    <row r="35" spans="1:26" x14ac:dyDescent="0.3">
      <c r="A35" s="15" t="s">
        <v>100</v>
      </c>
      <c r="B35" s="15">
        <v>0</v>
      </c>
      <c r="C35" s="15"/>
      <c r="D35" s="15"/>
      <c r="E35" s="14">
        <f t="shared" si="0"/>
        <v>0</v>
      </c>
      <c r="F35" s="15">
        <v>0</v>
      </c>
      <c r="G35" s="15"/>
      <c r="H35" s="15"/>
      <c r="I35" s="14">
        <f t="shared" si="1"/>
        <v>0</v>
      </c>
      <c r="J35" s="15">
        <v>0</v>
      </c>
      <c r="K35" s="15"/>
      <c r="L35" s="15"/>
      <c r="M35" s="14">
        <f t="shared" si="2"/>
        <v>0</v>
      </c>
      <c r="N35" s="15">
        <v>0</v>
      </c>
      <c r="O35" s="15"/>
      <c r="P35" s="15"/>
      <c r="Q35" s="14">
        <f t="shared" si="3"/>
        <v>0</v>
      </c>
      <c r="R35" s="15">
        <v>0</v>
      </c>
      <c r="S35" s="15">
        <v>0</v>
      </c>
      <c r="T35" s="15">
        <v>0</v>
      </c>
      <c r="U35" s="14">
        <f t="shared" si="4"/>
        <v>0</v>
      </c>
      <c r="V35" s="15">
        <v>0</v>
      </c>
      <c r="W35" s="15">
        <v>0</v>
      </c>
      <c r="X35" s="15">
        <v>0</v>
      </c>
      <c r="Y35" s="14">
        <f t="shared" si="5"/>
        <v>0</v>
      </c>
      <c r="Z35" s="16">
        <f t="shared" si="6"/>
        <v>0</v>
      </c>
    </row>
    <row r="36" spans="1:26" x14ac:dyDescent="0.3">
      <c r="A36" s="14" t="s">
        <v>101</v>
      </c>
      <c r="B36" s="14">
        <v>0</v>
      </c>
      <c r="C36" s="14"/>
      <c r="D36" s="14"/>
      <c r="E36" s="14">
        <f t="shared" si="0"/>
        <v>0</v>
      </c>
      <c r="F36" s="14">
        <v>0</v>
      </c>
      <c r="G36" s="14"/>
      <c r="H36" s="14"/>
      <c r="I36" s="14">
        <f t="shared" si="1"/>
        <v>0</v>
      </c>
      <c r="J36" s="14">
        <v>0</v>
      </c>
      <c r="K36" s="14"/>
      <c r="L36" s="14"/>
      <c r="M36" s="14">
        <f t="shared" si="2"/>
        <v>0</v>
      </c>
      <c r="N36" s="14">
        <v>0</v>
      </c>
      <c r="O36" s="14"/>
      <c r="P36" s="14"/>
      <c r="Q36" s="14">
        <f t="shared" si="3"/>
        <v>0</v>
      </c>
      <c r="R36" s="14">
        <v>0</v>
      </c>
      <c r="S36" s="14">
        <v>1</v>
      </c>
      <c r="T36" s="14">
        <v>0</v>
      </c>
      <c r="U36" s="14">
        <f t="shared" si="4"/>
        <v>1</v>
      </c>
      <c r="V36" s="14">
        <v>0</v>
      </c>
      <c r="W36" s="14">
        <v>1</v>
      </c>
      <c r="X36" s="14">
        <v>0</v>
      </c>
      <c r="Y36" s="14">
        <f t="shared" si="5"/>
        <v>1</v>
      </c>
      <c r="Z36" s="16">
        <f t="shared" si="6"/>
        <v>2</v>
      </c>
    </row>
    <row r="37" spans="1:26" x14ac:dyDescent="0.3">
      <c r="A37" s="15" t="s">
        <v>102</v>
      </c>
      <c r="B37" s="15">
        <v>0</v>
      </c>
      <c r="C37" s="15"/>
      <c r="D37" s="15"/>
      <c r="E37" s="14">
        <f t="shared" si="0"/>
        <v>0</v>
      </c>
      <c r="F37" s="15">
        <v>0</v>
      </c>
      <c r="G37" s="15"/>
      <c r="H37" s="15"/>
      <c r="I37" s="14">
        <f t="shared" si="1"/>
        <v>0</v>
      </c>
      <c r="J37" s="15">
        <v>0</v>
      </c>
      <c r="K37" s="15"/>
      <c r="L37" s="15"/>
      <c r="M37" s="14">
        <f t="shared" si="2"/>
        <v>0</v>
      </c>
      <c r="N37" s="15">
        <v>0</v>
      </c>
      <c r="O37" s="15"/>
      <c r="P37" s="15"/>
      <c r="Q37" s="14">
        <f t="shared" si="3"/>
        <v>0</v>
      </c>
      <c r="R37" s="15">
        <v>0</v>
      </c>
      <c r="S37" s="15">
        <v>0</v>
      </c>
      <c r="T37" s="15">
        <v>0</v>
      </c>
      <c r="U37" s="14">
        <f t="shared" si="4"/>
        <v>0</v>
      </c>
      <c r="V37" s="15">
        <v>0</v>
      </c>
      <c r="W37" s="15">
        <v>0</v>
      </c>
      <c r="X37" s="15">
        <v>0</v>
      </c>
      <c r="Y37" s="14">
        <f t="shared" si="5"/>
        <v>0</v>
      </c>
      <c r="Z37" s="16">
        <f t="shared" si="6"/>
        <v>0</v>
      </c>
    </row>
    <row r="38" spans="1:26" x14ac:dyDescent="0.3">
      <c r="A38" s="14" t="s">
        <v>103</v>
      </c>
      <c r="B38" s="14">
        <v>0</v>
      </c>
      <c r="C38" s="14"/>
      <c r="D38" s="14"/>
      <c r="E38" s="14">
        <f t="shared" si="0"/>
        <v>0</v>
      </c>
      <c r="F38" s="14">
        <v>0</v>
      </c>
      <c r="G38" s="14"/>
      <c r="H38" s="14"/>
      <c r="I38" s="14">
        <f t="shared" si="1"/>
        <v>0</v>
      </c>
      <c r="J38" s="14">
        <v>0</v>
      </c>
      <c r="K38" s="14"/>
      <c r="L38" s="14"/>
      <c r="M38" s="14">
        <f t="shared" si="2"/>
        <v>0</v>
      </c>
      <c r="N38" s="14">
        <v>0</v>
      </c>
      <c r="O38" s="14"/>
      <c r="P38" s="14"/>
      <c r="Q38" s="14">
        <f t="shared" si="3"/>
        <v>0</v>
      </c>
      <c r="R38" s="14">
        <v>0</v>
      </c>
      <c r="S38" s="14">
        <v>0</v>
      </c>
      <c r="T38" s="14">
        <v>0</v>
      </c>
      <c r="U38" s="14">
        <f t="shared" si="4"/>
        <v>0</v>
      </c>
      <c r="V38" s="14">
        <v>0</v>
      </c>
      <c r="W38" s="14">
        <v>0</v>
      </c>
      <c r="X38" s="14">
        <v>0</v>
      </c>
      <c r="Y38" s="14">
        <f t="shared" si="5"/>
        <v>0</v>
      </c>
      <c r="Z38" s="16">
        <f t="shared" si="6"/>
        <v>0</v>
      </c>
    </row>
    <row r="39" spans="1:26" x14ac:dyDescent="0.3">
      <c r="A39" s="15" t="s">
        <v>104</v>
      </c>
      <c r="B39" s="15"/>
      <c r="C39" s="15"/>
      <c r="D39" s="15"/>
      <c r="E39" s="14">
        <f t="shared" si="0"/>
        <v>0</v>
      </c>
      <c r="F39" s="15"/>
      <c r="G39" s="15"/>
      <c r="H39" s="15"/>
      <c r="I39" s="14">
        <f t="shared" si="1"/>
        <v>0</v>
      </c>
      <c r="J39" s="15"/>
      <c r="K39" s="15"/>
      <c r="L39" s="15"/>
      <c r="M39" s="14">
        <f t="shared" si="2"/>
        <v>0</v>
      </c>
      <c r="N39" s="15"/>
      <c r="O39" s="15"/>
      <c r="P39" s="15"/>
      <c r="Q39" s="14">
        <f t="shared" si="3"/>
        <v>0</v>
      </c>
      <c r="R39" s="15">
        <v>0</v>
      </c>
      <c r="S39" s="15">
        <v>0</v>
      </c>
      <c r="T39" s="15">
        <v>0</v>
      </c>
      <c r="U39" s="14">
        <f t="shared" si="4"/>
        <v>0</v>
      </c>
      <c r="V39" s="15"/>
      <c r="W39" s="15">
        <v>0</v>
      </c>
      <c r="X39" s="15">
        <v>0</v>
      </c>
      <c r="Y39" s="14">
        <f t="shared" si="5"/>
        <v>0</v>
      </c>
      <c r="Z39" s="16">
        <f t="shared" si="6"/>
        <v>0</v>
      </c>
    </row>
    <row r="40" spans="1:26" x14ac:dyDescent="0.3">
      <c r="A40" s="14" t="s">
        <v>105</v>
      </c>
      <c r="B40" s="14">
        <v>0</v>
      </c>
      <c r="C40" s="14"/>
      <c r="D40" s="14"/>
      <c r="E40" s="14">
        <f t="shared" si="0"/>
        <v>0</v>
      </c>
      <c r="F40" s="14">
        <v>0</v>
      </c>
      <c r="G40" s="14"/>
      <c r="H40" s="14"/>
      <c r="I40" s="14">
        <f t="shared" si="1"/>
        <v>0</v>
      </c>
      <c r="J40" s="14">
        <v>0</v>
      </c>
      <c r="K40" s="14"/>
      <c r="L40" s="14"/>
      <c r="M40" s="14">
        <f t="shared" si="2"/>
        <v>0</v>
      </c>
      <c r="N40" s="14">
        <v>0</v>
      </c>
      <c r="O40" s="14"/>
      <c r="P40" s="14"/>
      <c r="Q40" s="14">
        <f t="shared" si="3"/>
        <v>0</v>
      </c>
      <c r="R40" s="14">
        <v>0</v>
      </c>
      <c r="S40" s="14">
        <v>0</v>
      </c>
      <c r="T40" s="14">
        <v>0</v>
      </c>
      <c r="U40" s="14">
        <f t="shared" si="4"/>
        <v>0</v>
      </c>
      <c r="V40" s="14">
        <v>0</v>
      </c>
      <c r="W40" s="14">
        <v>0</v>
      </c>
      <c r="X40" s="14">
        <v>0</v>
      </c>
      <c r="Y40" s="14">
        <f t="shared" si="5"/>
        <v>0</v>
      </c>
      <c r="Z40" s="16">
        <f t="shared" si="6"/>
        <v>0</v>
      </c>
    </row>
    <row r="41" spans="1:26" x14ac:dyDescent="0.3">
      <c r="A41" s="15" t="s">
        <v>106</v>
      </c>
      <c r="B41" s="15">
        <v>0</v>
      </c>
      <c r="C41" s="15"/>
      <c r="D41" s="15"/>
      <c r="E41" s="14">
        <f t="shared" si="0"/>
        <v>0</v>
      </c>
      <c r="F41" s="15">
        <v>0</v>
      </c>
      <c r="G41" s="15"/>
      <c r="H41" s="15"/>
      <c r="I41" s="14">
        <f t="shared" si="1"/>
        <v>0</v>
      </c>
      <c r="J41" s="15">
        <v>0</v>
      </c>
      <c r="K41" s="15"/>
      <c r="L41" s="15"/>
      <c r="M41" s="14">
        <f t="shared" si="2"/>
        <v>0</v>
      </c>
      <c r="N41" s="15">
        <v>0</v>
      </c>
      <c r="O41" s="15"/>
      <c r="P41" s="15"/>
      <c r="Q41" s="14">
        <f t="shared" si="3"/>
        <v>0</v>
      </c>
      <c r="R41" s="15">
        <v>0</v>
      </c>
      <c r="S41" s="15">
        <v>0</v>
      </c>
      <c r="T41" s="15">
        <v>0</v>
      </c>
      <c r="U41" s="14">
        <f t="shared" si="4"/>
        <v>0</v>
      </c>
      <c r="V41" s="15">
        <v>0</v>
      </c>
      <c r="W41" s="15"/>
      <c r="X41" s="15"/>
      <c r="Y41" s="14">
        <f t="shared" si="5"/>
        <v>0</v>
      </c>
      <c r="Z41" s="16">
        <f t="shared" si="6"/>
        <v>0</v>
      </c>
    </row>
    <row r="42" spans="1:26" x14ac:dyDescent="0.3">
      <c r="A42" s="14" t="s">
        <v>107</v>
      </c>
      <c r="B42" s="14">
        <v>0</v>
      </c>
      <c r="C42" s="14"/>
      <c r="D42" s="14"/>
      <c r="E42" s="14">
        <f t="shared" si="0"/>
        <v>0</v>
      </c>
      <c r="F42" s="14">
        <v>0</v>
      </c>
      <c r="G42" s="14"/>
      <c r="H42" s="14"/>
      <c r="I42" s="14">
        <f t="shared" si="1"/>
        <v>0</v>
      </c>
      <c r="J42" s="14">
        <v>0</v>
      </c>
      <c r="K42" s="14"/>
      <c r="L42" s="14"/>
      <c r="M42" s="14">
        <f t="shared" si="2"/>
        <v>0</v>
      </c>
      <c r="N42" s="14">
        <v>0</v>
      </c>
      <c r="O42" s="14"/>
      <c r="P42" s="14"/>
      <c r="Q42" s="14">
        <f t="shared" si="3"/>
        <v>0</v>
      </c>
      <c r="R42" s="14">
        <v>0</v>
      </c>
      <c r="S42" s="14">
        <v>2</v>
      </c>
      <c r="T42" s="14">
        <v>0</v>
      </c>
      <c r="U42" s="14">
        <f t="shared" si="4"/>
        <v>2</v>
      </c>
      <c r="V42" s="14">
        <v>2</v>
      </c>
      <c r="W42" s="14">
        <v>0</v>
      </c>
      <c r="X42" s="14">
        <v>0</v>
      </c>
      <c r="Y42" s="14">
        <f t="shared" si="5"/>
        <v>2</v>
      </c>
      <c r="Z42" s="16">
        <f t="shared" si="6"/>
        <v>4</v>
      </c>
    </row>
    <row r="43" spans="1:26" x14ac:dyDescent="0.3">
      <c r="A43" s="15" t="s">
        <v>108</v>
      </c>
      <c r="B43" s="15">
        <v>0</v>
      </c>
      <c r="C43" s="15"/>
      <c r="D43" s="15"/>
      <c r="E43" s="14">
        <f t="shared" si="0"/>
        <v>0</v>
      </c>
      <c r="F43" s="15">
        <v>0</v>
      </c>
      <c r="G43" s="15"/>
      <c r="H43" s="15"/>
      <c r="I43" s="14">
        <f t="shared" si="1"/>
        <v>0</v>
      </c>
      <c r="J43" s="15">
        <v>0</v>
      </c>
      <c r="K43" s="15"/>
      <c r="L43" s="15"/>
      <c r="M43" s="14">
        <f t="shared" si="2"/>
        <v>0</v>
      </c>
      <c r="N43" s="15">
        <v>0</v>
      </c>
      <c r="O43" s="15"/>
      <c r="P43" s="15"/>
      <c r="Q43" s="14">
        <f t="shared" si="3"/>
        <v>0</v>
      </c>
      <c r="R43" s="15">
        <v>0</v>
      </c>
      <c r="S43" s="48" t="s">
        <v>182</v>
      </c>
      <c r="T43" s="15">
        <v>0</v>
      </c>
      <c r="U43" s="14">
        <f t="shared" si="4"/>
        <v>0</v>
      </c>
      <c r="V43" s="15" t="s">
        <v>190</v>
      </c>
      <c r="W43" s="15"/>
      <c r="X43" s="15"/>
      <c r="Y43" s="14">
        <f t="shared" si="5"/>
        <v>0</v>
      </c>
      <c r="Z43" s="16">
        <f t="shared" si="6"/>
        <v>0</v>
      </c>
    </row>
  </sheetData>
  <mergeCells count="6">
    <mergeCell ref="V1:Y1"/>
    <mergeCell ref="B1:E1"/>
    <mergeCell ref="F1:I1"/>
    <mergeCell ref="J1:M1"/>
    <mergeCell ref="N1:Q1"/>
    <mergeCell ref="R1:U1"/>
  </mergeCells>
  <dataValidations count="3">
    <dataValidation type="whole" showInputMessage="1" showErrorMessage="1" sqref="Y39 Y41 Y43 I39 U43 I41 I43 M39 M41 M43 Q39 U39 Q41 U41 Q43 B2:D2 F2:Y2">
      <formula1>1</formula1>
      <formula2>200</formula2>
    </dataValidation>
    <dataValidation type="whole" showInputMessage="1" showErrorMessage="1" sqref="B40:D40 F40:Y40">
      <formula1>0</formula1>
      <formula2>200</formula2>
    </dataValidation>
    <dataValidation type="whole" allowBlank="1" showInputMessage="1" showErrorMessage="1" sqref="B3:D38 E3:E41 B42:Y42 E43 E1 F3:Y38">
      <formula1>0</formula1>
      <formula2>100</formula2>
    </dataValidation>
  </dataValidation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opLeftCell="A31" workbookViewId="0">
      <pane xSplit="1" topLeftCell="Y1" activePane="topRight" state="frozen"/>
      <selection pane="topRight" activeCell="Y36" sqref="Y36"/>
    </sheetView>
  </sheetViews>
  <sheetFormatPr defaultRowHeight="16.5" x14ac:dyDescent="0.3"/>
  <cols>
    <col min="1" max="1" width="114.125" bestFit="1" customWidth="1"/>
  </cols>
  <sheetData>
    <row r="1" spans="1:26" x14ac:dyDescent="0.3">
      <c r="A1" s="13" t="s">
        <v>113</v>
      </c>
      <c r="B1" s="62" t="s">
        <v>138</v>
      </c>
      <c r="C1" s="63"/>
      <c r="D1" s="63"/>
      <c r="E1" s="64"/>
      <c r="F1" s="62" t="s">
        <v>139</v>
      </c>
      <c r="G1" s="63"/>
      <c r="H1" s="63"/>
      <c r="I1" s="64"/>
      <c r="J1" s="62" t="s">
        <v>140</v>
      </c>
      <c r="K1" s="63"/>
      <c r="L1" s="63"/>
      <c r="M1" s="64"/>
      <c r="N1" s="62" t="s">
        <v>141</v>
      </c>
      <c r="O1" s="63"/>
      <c r="P1" s="63"/>
      <c r="Q1" s="64"/>
      <c r="R1" s="62" t="s">
        <v>142</v>
      </c>
      <c r="S1" s="63"/>
      <c r="T1" s="63"/>
      <c r="U1" s="64"/>
      <c r="V1" s="62" t="s">
        <v>143</v>
      </c>
      <c r="W1" s="63"/>
      <c r="X1" s="63"/>
      <c r="Y1" s="64"/>
      <c r="Z1" s="13"/>
    </row>
    <row r="2" spans="1:26" x14ac:dyDescent="0.3">
      <c r="A2" s="13" t="s">
        <v>111</v>
      </c>
      <c r="B2" s="13" t="s">
        <v>17</v>
      </c>
      <c r="C2" s="13" t="s">
        <v>5</v>
      </c>
      <c r="D2" s="13" t="s">
        <v>18</v>
      </c>
      <c r="E2" s="13" t="s">
        <v>145</v>
      </c>
      <c r="F2" s="13" t="s">
        <v>17</v>
      </c>
      <c r="G2" s="13" t="s">
        <v>5</v>
      </c>
      <c r="H2" s="13" t="s">
        <v>18</v>
      </c>
      <c r="I2" s="13" t="s">
        <v>112</v>
      </c>
      <c r="J2" s="13" t="s">
        <v>17</v>
      </c>
      <c r="K2" s="13" t="s">
        <v>5</v>
      </c>
      <c r="L2" s="13" t="s">
        <v>18</v>
      </c>
      <c r="M2" s="13" t="s">
        <v>112</v>
      </c>
      <c r="N2" s="13" t="s">
        <v>17</v>
      </c>
      <c r="O2" s="13" t="s">
        <v>5</v>
      </c>
      <c r="P2" s="13" t="s">
        <v>18</v>
      </c>
      <c r="Q2" s="13" t="s">
        <v>112</v>
      </c>
      <c r="R2" s="13" t="s">
        <v>17</v>
      </c>
      <c r="S2" s="13" t="s">
        <v>5</v>
      </c>
      <c r="T2" s="13" t="s">
        <v>18</v>
      </c>
      <c r="U2" s="13" t="s">
        <v>112</v>
      </c>
      <c r="V2" s="13" t="s">
        <v>17</v>
      </c>
      <c r="W2" s="13" t="s">
        <v>5</v>
      </c>
      <c r="X2" s="13" t="s">
        <v>18</v>
      </c>
      <c r="Y2" s="13" t="s">
        <v>112</v>
      </c>
      <c r="Z2" s="17" t="s">
        <v>114</v>
      </c>
    </row>
    <row r="3" spans="1:26" x14ac:dyDescent="0.3">
      <c r="A3" s="1" t="s">
        <v>84</v>
      </c>
      <c r="B3" s="1"/>
      <c r="C3" s="1"/>
      <c r="D3" s="1"/>
      <c r="E3" s="14">
        <f t="shared" ref="E3:E43" si="0">SUM(B3:D3)</f>
        <v>0</v>
      </c>
      <c r="F3" s="1"/>
      <c r="G3" s="1"/>
      <c r="H3" s="1"/>
      <c r="I3" s="14">
        <f t="shared" ref="I3:I43" si="1">SUM(F3:H3)</f>
        <v>0</v>
      </c>
      <c r="J3" s="1"/>
      <c r="K3" s="1"/>
      <c r="L3" s="1"/>
      <c r="M3" s="14">
        <f t="shared" ref="M3:M43" si="2">SUM(J3:L3)</f>
        <v>0</v>
      </c>
      <c r="N3" s="1"/>
      <c r="O3" s="1"/>
      <c r="P3" s="1"/>
      <c r="Q3" s="14">
        <f t="shared" ref="Q3:Q43" si="3">SUM(N3:P3)</f>
        <v>0</v>
      </c>
      <c r="R3" s="1"/>
      <c r="S3" s="14">
        <v>0</v>
      </c>
      <c r="T3" s="14">
        <v>0</v>
      </c>
      <c r="U3" s="14">
        <f t="shared" ref="U3:U43" si="4">SUM(R3:T3)</f>
        <v>0</v>
      </c>
      <c r="V3" s="1">
        <v>0</v>
      </c>
      <c r="W3" s="1">
        <v>0</v>
      </c>
      <c r="X3" s="1">
        <v>0</v>
      </c>
      <c r="Y3" s="14">
        <f t="shared" ref="Y3:Y43" si="5">SUM(V3:X3)</f>
        <v>0</v>
      </c>
      <c r="Z3" s="16">
        <f t="shared" ref="Z3:Z43" si="6">SUM(E3+I3+M3+Q3+U3+Y3)</f>
        <v>0</v>
      </c>
    </row>
    <row r="4" spans="1:26" x14ac:dyDescent="0.3">
      <c r="A4" s="1" t="s">
        <v>85</v>
      </c>
      <c r="B4" s="1">
        <v>0</v>
      </c>
      <c r="C4" s="1">
        <v>0</v>
      </c>
      <c r="D4" s="1">
        <v>0</v>
      </c>
      <c r="E4" s="14">
        <f t="shared" si="0"/>
        <v>0</v>
      </c>
      <c r="F4" s="1"/>
      <c r="G4" s="1"/>
      <c r="H4" s="1"/>
      <c r="I4" s="14">
        <f t="shared" si="1"/>
        <v>0</v>
      </c>
      <c r="J4" s="1"/>
      <c r="K4" s="1"/>
      <c r="L4" s="1"/>
      <c r="M4" s="14">
        <f t="shared" si="2"/>
        <v>0</v>
      </c>
      <c r="N4" s="1"/>
      <c r="O4" s="1"/>
      <c r="P4" s="1"/>
      <c r="Q4" s="14">
        <f t="shared" si="3"/>
        <v>0</v>
      </c>
      <c r="R4" s="1">
        <v>0</v>
      </c>
      <c r="S4" s="14">
        <v>0</v>
      </c>
      <c r="T4" s="14">
        <v>0</v>
      </c>
      <c r="U4" s="14">
        <f t="shared" si="4"/>
        <v>0</v>
      </c>
      <c r="V4" s="1"/>
      <c r="W4" s="1">
        <v>1</v>
      </c>
      <c r="X4" s="1">
        <v>0</v>
      </c>
      <c r="Y4" s="14">
        <f t="shared" si="5"/>
        <v>1</v>
      </c>
      <c r="Z4" s="16">
        <f t="shared" si="6"/>
        <v>1</v>
      </c>
    </row>
    <row r="5" spans="1:26" x14ac:dyDescent="0.3">
      <c r="A5" s="1" t="s">
        <v>86</v>
      </c>
      <c r="B5" s="1"/>
      <c r="C5" s="1"/>
      <c r="D5" s="1"/>
      <c r="E5" s="14">
        <f t="shared" si="0"/>
        <v>0</v>
      </c>
      <c r="F5" s="1"/>
      <c r="G5" s="1"/>
      <c r="H5" s="1"/>
      <c r="I5" s="14">
        <f t="shared" si="1"/>
        <v>0</v>
      </c>
      <c r="J5" s="1"/>
      <c r="K5" s="1"/>
      <c r="L5" s="1"/>
      <c r="M5" s="14">
        <f t="shared" si="2"/>
        <v>0</v>
      </c>
      <c r="N5" s="1"/>
      <c r="O5" s="1"/>
      <c r="P5" s="1"/>
      <c r="Q5" s="14">
        <f t="shared" si="3"/>
        <v>0</v>
      </c>
      <c r="R5" s="1">
        <v>0</v>
      </c>
      <c r="S5" s="14">
        <v>0</v>
      </c>
      <c r="T5" s="14">
        <v>0</v>
      </c>
      <c r="U5" s="14">
        <f t="shared" si="4"/>
        <v>0</v>
      </c>
      <c r="V5" s="1"/>
      <c r="W5" s="1">
        <v>5</v>
      </c>
      <c r="X5" s="1">
        <v>6</v>
      </c>
      <c r="Y5" s="14">
        <f t="shared" si="5"/>
        <v>11</v>
      </c>
      <c r="Z5" s="16">
        <f t="shared" si="6"/>
        <v>11</v>
      </c>
    </row>
    <row r="6" spans="1:26" x14ac:dyDescent="0.3">
      <c r="A6" s="1" t="s">
        <v>87</v>
      </c>
      <c r="B6" s="1"/>
      <c r="C6" s="1"/>
      <c r="D6" s="1"/>
      <c r="E6" s="14">
        <f t="shared" si="0"/>
        <v>0</v>
      </c>
      <c r="F6" s="1"/>
      <c r="G6" s="1"/>
      <c r="H6" s="1"/>
      <c r="I6" s="14">
        <f t="shared" si="1"/>
        <v>0</v>
      </c>
      <c r="J6" s="1"/>
      <c r="K6" s="1"/>
      <c r="L6" s="1"/>
      <c r="M6" s="14">
        <f t="shared" si="2"/>
        <v>0</v>
      </c>
      <c r="N6" s="1"/>
      <c r="O6" s="1"/>
      <c r="P6" s="1"/>
      <c r="Q6" s="14">
        <f t="shared" si="3"/>
        <v>0</v>
      </c>
      <c r="R6" s="1">
        <v>0</v>
      </c>
      <c r="S6" s="14">
        <v>0</v>
      </c>
      <c r="T6" s="14">
        <v>0</v>
      </c>
      <c r="U6" s="14">
        <f t="shared" si="4"/>
        <v>0</v>
      </c>
      <c r="V6" s="1"/>
      <c r="W6" s="1">
        <v>0</v>
      </c>
      <c r="X6" s="1">
        <v>0</v>
      </c>
      <c r="Y6" s="14">
        <f t="shared" si="5"/>
        <v>0</v>
      </c>
      <c r="Z6" s="16">
        <f t="shared" si="6"/>
        <v>0</v>
      </c>
    </row>
    <row r="7" spans="1:26" x14ac:dyDescent="0.3">
      <c r="A7" s="1" t="s">
        <v>88</v>
      </c>
      <c r="B7" s="1"/>
      <c r="C7" s="1"/>
      <c r="D7" s="1"/>
      <c r="E7" s="14">
        <f t="shared" si="0"/>
        <v>0</v>
      </c>
      <c r="F7" s="1"/>
      <c r="G7" s="1"/>
      <c r="H7" s="1"/>
      <c r="I7" s="14">
        <f t="shared" si="1"/>
        <v>0</v>
      </c>
      <c r="J7" s="1"/>
      <c r="K7" s="1"/>
      <c r="L7" s="1"/>
      <c r="M7" s="14">
        <f t="shared" si="2"/>
        <v>0</v>
      </c>
      <c r="N7" s="1"/>
      <c r="O7" s="1"/>
      <c r="P7" s="1"/>
      <c r="Q7" s="14">
        <f t="shared" si="3"/>
        <v>0</v>
      </c>
      <c r="R7" s="1">
        <v>0</v>
      </c>
      <c r="S7" s="14">
        <v>13</v>
      </c>
      <c r="T7" s="14">
        <v>0</v>
      </c>
      <c r="U7" s="14">
        <f t="shared" si="4"/>
        <v>13</v>
      </c>
      <c r="V7" s="1"/>
      <c r="W7" s="1">
        <v>4</v>
      </c>
      <c r="X7" s="1">
        <v>6</v>
      </c>
      <c r="Y7" s="14">
        <f t="shared" si="5"/>
        <v>10</v>
      </c>
      <c r="Z7" s="16">
        <f t="shared" si="6"/>
        <v>23</v>
      </c>
    </row>
    <row r="8" spans="1:26" x14ac:dyDescent="0.3">
      <c r="A8" s="1" t="s">
        <v>89</v>
      </c>
      <c r="B8" s="1"/>
      <c r="C8" s="1"/>
      <c r="D8" s="1"/>
      <c r="E8" s="14">
        <f t="shared" si="0"/>
        <v>0</v>
      </c>
      <c r="F8" s="1"/>
      <c r="G8" s="1"/>
      <c r="H8" s="1"/>
      <c r="I8" s="14">
        <f t="shared" si="1"/>
        <v>0</v>
      </c>
      <c r="J8" s="1"/>
      <c r="K8" s="1"/>
      <c r="L8" s="1"/>
      <c r="M8" s="14">
        <f t="shared" si="2"/>
        <v>0</v>
      </c>
      <c r="N8" s="1"/>
      <c r="O8" s="1"/>
      <c r="P8" s="1"/>
      <c r="Q8" s="14">
        <f t="shared" si="3"/>
        <v>0</v>
      </c>
      <c r="R8" s="1">
        <v>9</v>
      </c>
      <c r="S8" s="14">
        <v>7</v>
      </c>
      <c r="T8" s="14">
        <v>8</v>
      </c>
      <c r="U8" s="14">
        <f t="shared" si="4"/>
        <v>24</v>
      </c>
      <c r="V8" s="1">
        <v>2</v>
      </c>
      <c r="W8" s="1">
        <v>3</v>
      </c>
      <c r="X8" s="1">
        <v>6</v>
      </c>
      <c r="Y8" s="14">
        <f t="shared" si="5"/>
        <v>11</v>
      </c>
      <c r="Z8" s="16">
        <f t="shared" si="6"/>
        <v>35</v>
      </c>
    </row>
    <row r="9" spans="1:26" x14ac:dyDescent="0.3">
      <c r="A9" s="1" t="s">
        <v>90</v>
      </c>
      <c r="B9" s="1"/>
      <c r="C9" s="1"/>
      <c r="D9" s="1"/>
      <c r="E9" s="14">
        <f t="shared" si="0"/>
        <v>0</v>
      </c>
      <c r="F9" s="1"/>
      <c r="G9" s="1"/>
      <c r="H9" s="1"/>
      <c r="I9" s="14">
        <f t="shared" si="1"/>
        <v>0</v>
      </c>
      <c r="J9" s="1"/>
      <c r="K9" s="1"/>
      <c r="L9" s="1"/>
      <c r="M9" s="14">
        <f t="shared" si="2"/>
        <v>0</v>
      </c>
      <c r="N9" s="1"/>
      <c r="O9" s="1"/>
      <c r="P9" s="1"/>
      <c r="Q9" s="14">
        <f t="shared" si="3"/>
        <v>0</v>
      </c>
      <c r="R9" s="1">
        <v>0</v>
      </c>
      <c r="S9" s="14">
        <v>1</v>
      </c>
      <c r="T9" s="14">
        <v>1</v>
      </c>
      <c r="U9" s="14">
        <f t="shared" si="4"/>
        <v>2</v>
      </c>
      <c r="V9" s="1"/>
      <c r="W9" s="1">
        <v>3</v>
      </c>
      <c r="X9" s="1">
        <v>0</v>
      </c>
      <c r="Y9" s="14">
        <f t="shared" si="5"/>
        <v>3</v>
      </c>
      <c r="Z9" s="16">
        <f t="shared" si="6"/>
        <v>5</v>
      </c>
    </row>
    <row r="10" spans="1:26" x14ac:dyDescent="0.3">
      <c r="A10" s="1"/>
      <c r="B10" s="1"/>
      <c r="C10" s="1"/>
      <c r="D10" s="1"/>
      <c r="E10" s="14">
        <f t="shared" si="0"/>
        <v>0</v>
      </c>
      <c r="F10" s="1"/>
      <c r="G10" s="1"/>
      <c r="H10" s="1"/>
      <c r="I10" s="14">
        <f t="shared" si="1"/>
        <v>0</v>
      </c>
      <c r="J10" s="1"/>
      <c r="K10" s="1"/>
      <c r="L10" s="1"/>
      <c r="M10" s="14">
        <f t="shared" si="2"/>
        <v>0</v>
      </c>
      <c r="N10" s="1"/>
      <c r="O10" s="1"/>
      <c r="P10" s="1"/>
      <c r="Q10" s="14">
        <f t="shared" si="3"/>
        <v>0</v>
      </c>
      <c r="R10" s="1">
        <v>0</v>
      </c>
      <c r="S10" s="14">
        <v>0</v>
      </c>
      <c r="T10" s="14">
        <v>0</v>
      </c>
      <c r="U10" s="14">
        <f t="shared" si="4"/>
        <v>0</v>
      </c>
      <c r="V10" s="1"/>
      <c r="W10" s="1"/>
      <c r="X10" s="1"/>
      <c r="Y10" s="14">
        <f t="shared" si="5"/>
        <v>0</v>
      </c>
      <c r="Z10" s="16">
        <f t="shared" si="6"/>
        <v>0</v>
      </c>
    </row>
    <row r="11" spans="1:26" x14ac:dyDescent="0.3">
      <c r="A11" s="14" t="s">
        <v>52</v>
      </c>
      <c r="B11" s="14">
        <v>0</v>
      </c>
      <c r="C11" s="14"/>
      <c r="D11" s="14"/>
      <c r="E11" s="14">
        <f t="shared" si="0"/>
        <v>0</v>
      </c>
      <c r="F11" s="14">
        <v>0</v>
      </c>
      <c r="G11" s="14"/>
      <c r="H11" s="14"/>
      <c r="I11" s="14">
        <f t="shared" si="1"/>
        <v>0</v>
      </c>
      <c r="J11" s="14">
        <v>0</v>
      </c>
      <c r="K11" s="14"/>
      <c r="L11" s="14"/>
      <c r="M11" s="14">
        <f t="shared" si="2"/>
        <v>0</v>
      </c>
      <c r="N11" s="14">
        <v>0</v>
      </c>
      <c r="O11" s="14"/>
      <c r="P11" s="14"/>
      <c r="Q11" s="14">
        <f t="shared" si="3"/>
        <v>0</v>
      </c>
      <c r="R11" s="14">
        <v>0</v>
      </c>
      <c r="S11" s="14">
        <v>2</v>
      </c>
      <c r="T11" s="14">
        <v>14</v>
      </c>
      <c r="U11" s="14">
        <f t="shared" si="4"/>
        <v>16</v>
      </c>
      <c r="V11" s="14">
        <v>0</v>
      </c>
      <c r="W11" s="14">
        <v>12</v>
      </c>
      <c r="X11" s="14">
        <v>6</v>
      </c>
      <c r="Y11" s="14">
        <f t="shared" si="5"/>
        <v>18</v>
      </c>
      <c r="Z11" s="16">
        <f t="shared" si="6"/>
        <v>34</v>
      </c>
    </row>
    <row r="12" spans="1:26" x14ac:dyDescent="0.3">
      <c r="A12" s="15" t="s">
        <v>53</v>
      </c>
      <c r="B12" s="15">
        <v>0</v>
      </c>
      <c r="C12" s="15"/>
      <c r="D12" s="15"/>
      <c r="E12" s="14">
        <f t="shared" si="0"/>
        <v>0</v>
      </c>
      <c r="F12" s="15">
        <v>0</v>
      </c>
      <c r="G12" s="15"/>
      <c r="H12" s="15"/>
      <c r="I12" s="14">
        <f t="shared" si="1"/>
        <v>0</v>
      </c>
      <c r="J12" s="15">
        <v>0</v>
      </c>
      <c r="K12" s="15"/>
      <c r="L12" s="15"/>
      <c r="M12" s="14">
        <f t="shared" si="2"/>
        <v>0</v>
      </c>
      <c r="N12" s="15">
        <v>0</v>
      </c>
      <c r="O12" s="15"/>
      <c r="P12" s="15"/>
      <c r="Q12" s="14">
        <f t="shared" si="3"/>
        <v>0</v>
      </c>
      <c r="R12" s="15">
        <v>4</v>
      </c>
      <c r="S12" s="15">
        <v>0</v>
      </c>
      <c r="T12" s="15">
        <v>0</v>
      </c>
      <c r="U12" s="14">
        <f t="shared" si="4"/>
        <v>4</v>
      </c>
      <c r="V12" s="15">
        <v>0</v>
      </c>
      <c r="W12" s="15">
        <v>1</v>
      </c>
      <c r="X12" s="15">
        <v>0</v>
      </c>
      <c r="Y12" s="14">
        <f t="shared" si="5"/>
        <v>1</v>
      </c>
      <c r="Z12" s="16">
        <f t="shared" si="6"/>
        <v>5</v>
      </c>
    </row>
    <row r="13" spans="1:26" x14ac:dyDescent="0.3">
      <c r="A13" s="14" t="s">
        <v>54</v>
      </c>
      <c r="B13" s="14">
        <v>0</v>
      </c>
      <c r="C13" s="14"/>
      <c r="D13" s="14"/>
      <c r="E13" s="14">
        <f t="shared" si="0"/>
        <v>0</v>
      </c>
      <c r="F13" s="14">
        <v>0</v>
      </c>
      <c r="G13" s="14"/>
      <c r="H13" s="14"/>
      <c r="I13" s="14">
        <f t="shared" si="1"/>
        <v>0</v>
      </c>
      <c r="J13" s="14">
        <v>0</v>
      </c>
      <c r="K13" s="14"/>
      <c r="L13" s="14"/>
      <c r="M13" s="14">
        <f t="shared" si="2"/>
        <v>0</v>
      </c>
      <c r="N13" s="14">
        <v>0</v>
      </c>
      <c r="O13" s="14"/>
      <c r="P13" s="14"/>
      <c r="Q13" s="14">
        <f t="shared" si="3"/>
        <v>0</v>
      </c>
      <c r="R13" s="14">
        <v>0</v>
      </c>
      <c r="S13" s="14">
        <v>8</v>
      </c>
      <c r="T13" s="14">
        <v>2</v>
      </c>
      <c r="U13" s="14">
        <f t="shared" si="4"/>
        <v>10</v>
      </c>
      <c r="V13" s="14">
        <v>0</v>
      </c>
      <c r="W13" s="14">
        <v>0</v>
      </c>
      <c r="X13" s="14">
        <v>0</v>
      </c>
      <c r="Y13" s="14">
        <f t="shared" si="5"/>
        <v>0</v>
      </c>
      <c r="Z13" s="16">
        <f t="shared" si="6"/>
        <v>10</v>
      </c>
    </row>
    <row r="14" spans="1:26" x14ac:dyDescent="0.3">
      <c r="A14" s="15" t="s">
        <v>55</v>
      </c>
      <c r="B14" s="15">
        <v>0</v>
      </c>
      <c r="C14" s="15"/>
      <c r="D14" s="15"/>
      <c r="E14" s="14">
        <f t="shared" si="0"/>
        <v>0</v>
      </c>
      <c r="F14" s="15">
        <v>0</v>
      </c>
      <c r="G14" s="15"/>
      <c r="H14" s="15"/>
      <c r="I14" s="14">
        <f t="shared" si="1"/>
        <v>0</v>
      </c>
      <c r="J14" s="15">
        <v>0</v>
      </c>
      <c r="K14" s="15"/>
      <c r="L14" s="15"/>
      <c r="M14" s="14">
        <f t="shared" si="2"/>
        <v>0</v>
      </c>
      <c r="N14" s="15">
        <v>0</v>
      </c>
      <c r="O14" s="15"/>
      <c r="P14" s="15"/>
      <c r="Q14" s="14">
        <f t="shared" si="3"/>
        <v>0</v>
      </c>
      <c r="R14" s="15">
        <v>0</v>
      </c>
      <c r="S14" s="15">
        <v>0</v>
      </c>
      <c r="T14" s="15">
        <v>0</v>
      </c>
      <c r="U14" s="14">
        <f t="shared" si="4"/>
        <v>0</v>
      </c>
      <c r="V14" s="15">
        <v>0</v>
      </c>
      <c r="W14" s="15">
        <v>0</v>
      </c>
      <c r="X14" s="15">
        <v>0</v>
      </c>
      <c r="Y14" s="14">
        <f t="shared" si="5"/>
        <v>0</v>
      </c>
      <c r="Z14" s="16">
        <f t="shared" si="6"/>
        <v>0</v>
      </c>
    </row>
    <row r="15" spans="1:26" x14ac:dyDescent="0.3">
      <c r="A15" s="14" t="s">
        <v>56</v>
      </c>
      <c r="B15" s="14"/>
      <c r="C15" s="14"/>
      <c r="D15" s="14"/>
      <c r="E15" s="14">
        <f t="shared" si="0"/>
        <v>0</v>
      </c>
      <c r="F15" s="14"/>
      <c r="G15" s="14"/>
      <c r="H15" s="14"/>
      <c r="I15" s="14">
        <f t="shared" si="1"/>
        <v>0</v>
      </c>
      <c r="J15" s="14">
        <v>0</v>
      </c>
      <c r="K15" s="14">
        <v>0</v>
      </c>
      <c r="L15" s="14">
        <v>0</v>
      </c>
      <c r="M15" s="14">
        <f t="shared" si="2"/>
        <v>0</v>
      </c>
      <c r="N15" s="14">
        <v>0</v>
      </c>
      <c r="O15" s="14"/>
      <c r="P15" s="14"/>
      <c r="Q15" s="14">
        <f t="shared" si="3"/>
        <v>0</v>
      </c>
      <c r="R15" s="14">
        <v>0</v>
      </c>
      <c r="S15" s="14">
        <v>0</v>
      </c>
      <c r="T15" s="14"/>
      <c r="U15" s="14">
        <f t="shared" si="4"/>
        <v>0</v>
      </c>
      <c r="V15" s="14"/>
      <c r="W15" s="14"/>
      <c r="X15" s="14">
        <v>0</v>
      </c>
      <c r="Y15" s="14">
        <f t="shared" si="5"/>
        <v>0</v>
      </c>
      <c r="Z15" s="16">
        <f t="shared" si="6"/>
        <v>0</v>
      </c>
    </row>
    <row r="16" spans="1:26" x14ac:dyDescent="0.3">
      <c r="A16" s="14"/>
      <c r="B16" s="14"/>
      <c r="C16" s="14"/>
      <c r="D16" s="14"/>
      <c r="E16" s="14">
        <f t="shared" si="0"/>
        <v>0</v>
      </c>
      <c r="F16" s="14"/>
      <c r="G16" s="14"/>
      <c r="H16" s="14"/>
      <c r="I16" s="14">
        <f t="shared" si="1"/>
        <v>0</v>
      </c>
      <c r="J16" s="14"/>
      <c r="K16" s="14"/>
      <c r="L16" s="14"/>
      <c r="M16" s="14">
        <f t="shared" si="2"/>
        <v>0</v>
      </c>
      <c r="N16" s="14"/>
      <c r="O16" s="14"/>
      <c r="P16" s="14"/>
      <c r="Q16" s="14">
        <f t="shared" si="3"/>
        <v>0</v>
      </c>
      <c r="R16" s="14">
        <v>0</v>
      </c>
      <c r="S16" s="14">
        <v>0</v>
      </c>
      <c r="T16" s="14"/>
      <c r="U16" s="14">
        <f t="shared" si="4"/>
        <v>0</v>
      </c>
      <c r="V16" s="14"/>
      <c r="W16" s="14"/>
      <c r="X16" s="14"/>
      <c r="Y16" s="14">
        <f t="shared" si="5"/>
        <v>0</v>
      </c>
      <c r="Z16" s="16">
        <f t="shared" si="6"/>
        <v>0</v>
      </c>
    </row>
    <row r="17" spans="1:26" x14ac:dyDescent="0.3">
      <c r="A17" s="1" t="s">
        <v>91</v>
      </c>
      <c r="B17" s="1">
        <v>0</v>
      </c>
      <c r="C17" s="1"/>
      <c r="D17" s="1"/>
      <c r="E17" s="14">
        <f t="shared" si="0"/>
        <v>0</v>
      </c>
      <c r="F17" s="1">
        <v>0</v>
      </c>
      <c r="G17" s="1"/>
      <c r="H17" s="1"/>
      <c r="I17" s="14">
        <f t="shared" si="1"/>
        <v>0</v>
      </c>
      <c r="J17" s="1">
        <v>0</v>
      </c>
      <c r="K17" s="1"/>
      <c r="L17" s="1"/>
      <c r="M17" s="14">
        <f t="shared" si="2"/>
        <v>0</v>
      </c>
      <c r="N17" s="1">
        <v>0</v>
      </c>
      <c r="O17" s="1"/>
      <c r="P17" s="1"/>
      <c r="Q17" s="14">
        <f t="shared" si="3"/>
        <v>0</v>
      </c>
      <c r="R17" s="1">
        <v>0</v>
      </c>
      <c r="S17" s="14">
        <v>0</v>
      </c>
      <c r="T17" s="14">
        <v>0</v>
      </c>
      <c r="U17" s="14">
        <f t="shared" si="4"/>
        <v>0</v>
      </c>
      <c r="V17" s="1">
        <v>0</v>
      </c>
      <c r="W17" s="1">
        <v>0</v>
      </c>
      <c r="X17" s="1">
        <v>0</v>
      </c>
      <c r="Y17" s="14">
        <f t="shared" si="5"/>
        <v>0</v>
      </c>
      <c r="Z17" s="16">
        <f t="shared" si="6"/>
        <v>0</v>
      </c>
    </row>
    <row r="18" spans="1:26" x14ac:dyDescent="0.3">
      <c r="A18" s="1" t="s">
        <v>92</v>
      </c>
      <c r="B18" s="1">
        <v>0</v>
      </c>
      <c r="C18" s="1"/>
      <c r="D18" s="1"/>
      <c r="E18" s="14">
        <f t="shared" si="0"/>
        <v>0</v>
      </c>
      <c r="F18" s="1">
        <v>0</v>
      </c>
      <c r="G18" s="1"/>
      <c r="H18" s="1"/>
      <c r="I18" s="14">
        <f t="shared" si="1"/>
        <v>0</v>
      </c>
      <c r="J18" s="1">
        <v>0</v>
      </c>
      <c r="K18" s="1"/>
      <c r="L18" s="1"/>
      <c r="M18" s="14">
        <f t="shared" si="2"/>
        <v>0</v>
      </c>
      <c r="N18" s="1">
        <v>0</v>
      </c>
      <c r="O18" s="1"/>
      <c r="P18" s="1"/>
      <c r="Q18" s="14">
        <f t="shared" si="3"/>
        <v>0</v>
      </c>
      <c r="R18" s="1">
        <v>0</v>
      </c>
      <c r="S18" s="14">
        <v>0</v>
      </c>
      <c r="T18" s="14">
        <v>0</v>
      </c>
      <c r="U18" s="14">
        <f t="shared" si="4"/>
        <v>0</v>
      </c>
      <c r="V18" s="1">
        <v>0</v>
      </c>
      <c r="W18" s="1">
        <v>0</v>
      </c>
      <c r="X18" s="1">
        <v>0</v>
      </c>
      <c r="Y18" s="14">
        <f t="shared" si="5"/>
        <v>0</v>
      </c>
      <c r="Z18" s="16">
        <f t="shared" si="6"/>
        <v>0</v>
      </c>
    </row>
    <row r="19" spans="1:26" x14ac:dyDescent="0.3">
      <c r="A19" s="1" t="s">
        <v>109</v>
      </c>
      <c r="B19" s="1"/>
      <c r="C19" s="1"/>
      <c r="D19" s="1"/>
      <c r="E19" s="14">
        <f t="shared" si="0"/>
        <v>0</v>
      </c>
      <c r="F19" s="1"/>
      <c r="G19" s="1"/>
      <c r="H19" s="1"/>
      <c r="I19" s="14">
        <f t="shared" si="1"/>
        <v>0</v>
      </c>
      <c r="J19" s="1"/>
      <c r="K19" s="1"/>
      <c r="L19" s="1"/>
      <c r="M19" s="14">
        <f t="shared" si="2"/>
        <v>0</v>
      </c>
      <c r="N19" s="1"/>
      <c r="O19" s="1"/>
      <c r="P19" s="1"/>
      <c r="Q19" s="14">
        <f t="shared" si="3"/>
        <v>0</v>
      </c>
      <c r="R19" s="1">
        <v>0</v>
      </c>
      <c r="S19" s="14">
        <v>0</v>
      </c>
      <c r="T19" s="14">
        <v>0</v>
      </c>
      <c r="U19" s="14">
        <f t="shared" si="4"/>
        <v>0</v>
      </c>
      <c r="V19" s="1"/>
      <c r="W19" s="1">
        <v>0</v>
      </c>
      <c r="X19" s="1">
        <v>0</v>
      </c>
      <c r="Y19" s="14">
        <f t="shared" si="5"/>
        <v>0</v>
      </c>
      <c r="Z19" s="16">
        <f t="shared" si="6"/>
        <v>0</v>
      </c>
    </row>
    <row r="20" spans="1:26" x14ac:dyDescent="0.3">
      <c r="A20" s="1" t="s">
        <v>110</v>
      </c>
      <c r="B20" s="1"/>
      <c r="C20" s="1"/>
      <c r="D20" s="1"/>
      <c r="E20" s="14">
        <f t="shared" si="0"/>
        <v>0</v>
      </c>
      <c r="F20" s="1"/>
      <c r="G20" s="1"/>
      <c r="H20" s="1"/>
      <c r="I20" s="14">
        <f t="shared" si="1"/>
        <v>0</v>
      </c>
      <c r="J20" s="1"/>
      <c r="K20" s="1"/>
      <c r="L20" s="1"/>
      <c r="M20" s="14">
        <f t="shared" si="2"/>
        <v>0</v>
      </c>
      <c r="N20" s="1"/>
      <c r="O20" s="1"/>
      <c r="P20" s="1"/>
      <c r="Q20" s="14">
        <f t="shared" si="3"/>
        <v>0</v>
      </c>
      <c r="R20" s="1">
        <v>0</v>
      </c>
      <c r="S20" s="14">
        <v>0</v>
      </c>
      <c r="T20" s="14">
        <v>0</v>
      </c>
      <c r="U20" s="14">
        <f t="shared" si="4"/>
        <v>0</v>
      </c>
      <c r="V20" s="1"/>
      <c r="W20" s="1">
        <v>0</v>
      </c>
      <c r="X20" s="1">
        <v>0</v>
      </c>
      <c r="Y20" s="14">
        <f t="shared" si="5"/>
        <v>0</v>
      </c>
      <c r="Z20" s="16">
        <f t="shared" si="6"/>
        <v>0</v>
      </c>
    </row>
    <row r="21" spans="1:26" x14ac:dyDescent="0.3">
      <c r="A21" s="1"/>
      <c r="B21" s="1"/>
      <c r="C21" s="1"/>
      <c r="D21" s="1"/>
      <c r="E21" s="14">
        <f t="shared" si="0"/>
        <v>0</v>
      </c>
      <c r="F21" s="1"/>
      <c r="G21" s="1"/>
      <c r="H21" s="1"/>
      <c r="I21" s="14">
        <f t="shared" si="1"/>
        <v>0</v>
      </c>
      <c r="J21" s="1"/>
      <c r="K21" s="1"/>
      <c r="L21" s="1"/>
      <c r="M21" s="14">
        <f t="shared" si="2"/>
        <v>0</v>
      </c>
      <c r="N21" s="1"/>
      <c r="O21" s="1"/>
      <c r="P21" s="1"/>
      <c r="Q21" s="14">
        <f t="shared" si="3"/>
        <v>0</v>
      </c>
      <c r="R21" s="1">
        <v>0</v>
      </c>
      <c r="S21" s="14">
        <v>0</v>
      </c>
      <c r="T21" s="14"/>
      <c r="U21" s="14">
        <f t="shared" si="4"/>
        <v>0</v>
      </c>
      <c r="V21" s="1"/>
      <c r="W21" s="1"/>
      <c r="X21" s="1"/>
      <c r="Y21" s="14">
        <f t="shared" si="5"/>
        <v>0</v>
      </c>
      <c r="Z21" s="16">
        <f t="shared" si="6"/>
        <v>0</v>
      </c>
    </row>
    <row r="22" spans="1:26" x14ac:dyDescent="0.3">
      <c r="A22" s="14" t="s">
        <v>93</v>
      </c>
      <c r="B22" s="14"/>
      <c r="C22" s="14"/>
      <c r="D22" s="14"/>
      <c r="E22" s="14">
        <f t="shared" si="0"/>
        <v>0</v>
      </c>
      <c r="F22" s="14"/>
      <c r="G22" s="14"/>
      <c r="H22" s="14"/>
      <c r="I22" s="14">
        <f t="shared" si="1"/>
        <v>0</v>
      </c>
      <c r="J22" s="14"/>
      <c r="K22" s="14"/>
      <c r="L22" s="14"/>
      <c r="M22" s="14">
        <f t="shared" si="2"/>
        <v>0</v>
      </c>
      <c r="N22" s="14"/>
      <c r="O22" s="14"/>
      <c r="P22" s="14"/>
      <c r="Q22" s="14">
        <f t="shared" si="3"/>
        <v>0</v>
      </c>
      <c r="R22" s="14">
        <v>0</v>
      </c>
      <c r="S22" s="14">
        <v>2</v>
      </c>
      <c r="T22" s="14">
        <v>0</v>
      </c>
      <c r="U22" s="14">
        <f t="shared" si="4"/>
        <v>2</v>
      </c>
      <c r="V22" s="14"/>
      <c r="W22" s="14">
        <v>0</v>
      </c>
      <c r="X22" s="14">
        <v>0</v>
      </c>
      <c r="Y22" s="14">
        <f t="shared" si="5"/>
        <v>0</v>
      </c>
      <c r="Z22" s="16">
        <f t="shared" si="6"/>
        <v>2</v>
      </c>
    </row>
    <row r="23" spans="1:26" x14ac:dyDescent="0.3">
      <c r="A23" s="15" t="s">
        <v>94</v>
      </c>
      <c r="B23" s="15"/>
      <c r="C23" s="15"/>
      <c r="D23" s="15"/>
      <c r="E23" s="14">
        <f t="shared" si="0"/>
        <v>0</v>
      </c>
      <c r="F23" s="15"/>
      <c r="G23" s="15"/>
      <c r="H23" s="15"/>
      <c r="I23" s="14">
        <f t="shared" si="1"/>
        <v>0</v>
      </c>
      <c r="J23" s="15"/>
      <c r="K23" s="15"/>
      <c r="L23" s="15"/>
      <c r="M23" s="14">
        <f t="shared" si="2"/>
        <v>0</v>
      </c>
      <c r="N23" s="15"/>
      <c r="O23" s="15"/>
      <c r="P23" s="15"/>
      <c r="Q23" s="14">
        <f t="shared" si="3"/>
        <v>0</v>
      </c>
      <c r="R23" s="15">
        <v>0</v>
      </c>
      <c r="S23" s="15">
        <v>2</v>
      </c>
      <c r="T23" s="15">
        <v>0</v>
      </c>
      <c r="U23" s="14">
        <f t="shared" si="4"/>
        <v>2</v>
      </c>
      <c r="V23" s="15"/>
      <c r="W23" s="15">
        <v>0</v>
      </c>
      <c r="X23" s="15">
        <v>0</v>
      </c>
      <c r="Y23" s="14">
        <f t="shared" si="5"/>
        <v>0</v>
      </c>
      <c r="Z23" s="16">
        <f t="shared" si="6"/>
        <v>2</v>
      </c>
    </row>
    <row r="24" spans="1:26" x14ac:dyDescent="0.3">
      <c r="A24" s="14" t="s">
        <v>95</v>
      </c>
      <c r="B24" s="14"/>
      <c r="C24" s="14"/>
      <c r="D24" s="14"/>
      <c r="E24" s="14">
        <f t="shared" si="0"/>
        <v>0</v>
      </c>
      <c r="F24" s="14"/>
      <c r="G24" s="14"/>
      <c r="H24" s="14"/>
      <c r="I24" s="14">
        <f t="shared" si="1"/>
        <v>0</v>
      </c>
      <c r="J24" s="14"/>
      <c r="K24" s="14"/>
      <c r="L24" s="14"/>
      <c r="M24" s="14">
        <f t="shared" si="2"/>
        <v>0</v>
      </c>
      <c r="N24" s="14"/>
      <c r="O24" s="14"/>
      <c r="P24" s="14"/>
      <c r="Q24" s="14">
        <f t="shared" si="3"/>
        <v>0</v>
      </c>
      <c r="R24" s="14">
        <v>0</v>
      </c>
      <c r="S24" s="14">
        <v>0</v>
      </c>
      <c r="T24" s="14">
        <v>0</v>
      </c>
      <c r="U24" s="14">
        <f t="shared" si="4"/>
        <v>0</v>
      </c>
      <c r="V24" s="14"/>
      <c r="W24" s="14">
        <v>0</v>
      </c>
      <c r="X24" s="14">
        <v>0</v>
      </c>
      <c r="Y24" s="14">
        <f t="shared" si="5"/>
        <v>0</v>
      </c>
      <c r="Z24" s="16">
        <f t="shared" si="6"/>
        <v>0</v>
      </c>
    </row>
    <row r="25" spans="1:26" x14ac:dyDescent="0.3">
      <c r="A25" s="51" t="s">
        <v>186</v>
      </c>
      <c r="B25" s="14"/>
      <c r="C25" s="14"/>
      <c r="D25" s="14"/>
      <c r="E25" s="14">
        <f t="shared" si="0"/>
        <v>0</v>
      </c>
      <c r="F25" s="14"/>
      <c r="G25" s="14"/>
      <c r="H25" s="14"/>
      <c r="I25" s="14">
        <f t="shared" si="1"/>
        <v>0</v>
      </c>
      <c r="J25" s="14"/>
      <c r="K25" s="14"/>
      <c r="L25" s="14"/>
      <c r="M25" s="14">
        <f t="shared" si="2"/>
        <v>0</v>
      </c>
      <c r="N25" s="14"/>
      <c r="O25" s="14"/>
      <c r="P25" s="14"/>
      <c r="Q25" s="14">
        <f t="shared" si="3"/>
        <v>0</v>
      </c>
      <c r="R25" s="14"/>
      <c r="S25" s="14"/>
      <c r="T25" s="14"/>
      <c r="U25" s="14">
        <f t="shared" si="4"/>
        <v>0</v>
      </c>
      <c r="V25" s="14"/>
      <c r="W25" s="14">
        <v>0</v>
      </c>
      <c r="X25" s="14">
        <v>0</v>
      </c>
      <c r="Y25" s="14">
        <f t="shared" si="5"/>
        <v>0</v>
      </c>
      <c r="Z25" s="16">
        <f t="shared" si="6"/>
        <v>0</v>
      </c>
    </row>
    <row r="26" spans="1:26" x14ac:dyDescent="0.3">
      <c r="A26" s="51" t="s">
        <v>187</v>
      </c>
      <c r="B26" s="14"/>
      <c r="C26" s="14"/>
      <c r="D26" s="14"/>
      <c r="E26" s="14">
        <f t="shared" si="0"/>
        <v>0</v>
      </c>
      <c r="F26" s="14"/>
      <c r="G26" s="14"/>
      <c r="H26" s="14"/>
      <c r="I26" s="14">
        <f t="shared" si="1"/>
        <v>0</v>
      </c>
      <c r="J26" s="14"/>
      <c r="K26" s="14"/>
      <c r="L26" s="14"/>
      <c r="M26" s="14">
        <f t="shared" si="2"/>
        <v>0</v>
      </c>
      <c r="N26" s="14"/>
      <c r="O26" s="14"/>
      <c r="P26" s="14"/>
      <c r="Q26" s="14">
        <f t="shared" si="3"/>
        <v>0</v>
      </c>
      <c r="R26" s="14"/>
      <c r="S26" s="14"/>
      <c r="T26" s="14"/>
      <c r="U26" s="14">
        <f t="shared" si="4"/>
        <v>0</v>
      </c>
      <c r="V26" s="14"/>
      <c r="W26" s="14">
        <v>0</v>
      </c>
      <c r="X26" s="14">
        <v>0</v>
      </c>
      <c r="Y26" s="14">
        <f t="shared" si="5"/>
        <v>0</v>
      </c>
      <c r="Z26" s="16">
        <f t="shared" si="6"/>
        <v>0</v>
      </c>
    </row>
    <row r="27" spans="1:26" x14ac:dyDescent="0.3">
      <c r="A27" s="51" t="s">
        <v>188</v>
      </c>
      <c r="B27" s="14"/>
      <c r="C27" s="14"/>
      <c r="D27" s="14"/>
      <c r="E27" s="14">
        <f t="shared" si="0"/>
        <v>0</v>
      </c>
      <c r="F27" s="14"/>
      <c r="G27" s="14"/>
      <c r="H27" s="14"/>
      <c r="I27" s="14">
        <f t="shared" si="1"/>
        <v>0</v>
      </c>
      <c r="J27" s="14"/>
      <c r="K27" s="14"/>
      <c r="L27" s="14"/>
      <c r="M27" s="14">
        <f t="shared" si="2"/>
        <v>0</v>
      </c>
      <c r="N27" s="14"/>
      <c r="O27" s="14"/>
      <c r="P27" s="14"/>
      <c r="Q27" s="14">
        <f t="shared" si="3"/>
        <v>0</v>
      </c>
      <c r="R27" s="14"/>
      <c r="S27" s="14"/>
      <c r="T27" s="14"/>
      <c r="U27" s="14">
        <f t="shared" si="4"/>
        <v>0</v>
      </c>
      <c r="V27" s="14"/>
      <c r="W27" s="14">
        <v>1</v>
      </c>
      <c r="X27" s="14">
        <v>0</v>
      </c>
      <c r="Y27" s="14">
        <f t="shared" si="5"/>
        <v>1</v>
      </c>
      <c r="Z27" s="16">
        <f t="shared" si="6"/>
        <v>1</v>
      </c>
    </row>
    <row r="28" spans="1:26" x14ac:dyDescent="0.3">
      <c r="A28" s="51" t="s">
        <v>189</v>
      </c>
      <c r="B28" s="14"/>
      <c r="C28" s="14"/>
      <c r="D28" s="14"/>
      <c r="E28" s="14">
        <f t="shared" si="0"/>
        <v>0</v>
      </c>
      <c r="F28" s="14"/>
      <c r="G28" s="14"/>
      <c r="H28" s="14"/>
      <c r="I28" s="14">
        <f t="shared" si="1"/>
        <v>0</v>
      </c>
      <c r="J28" s="14"/>
      <c r="K28" s="14"/>
      <c r="L28" s="14"/>
      <c r="M28" s="14">
        <f t="shared" si="2"/>
        <v>0</v>
      </c>
      <c r="N28" s="14"/>
      <c r="O28" s="14"/>
      <c r="P28" s="14"/>
      <c r="Q28" s="14">
        <f t="shared" si="3"/>
        <v>0</v>
      </c>
      <c r="R28" s="14"/>
      <c r="S28" s="14"/>
      <c r="T28" s="14"/>
      <c r="U28" s="14">
        <f t="shared" si="4"/>
        <v>0</v>
      </c>
      <c r="V28" s="14"/>
      <c r="W28" s="14">
        <v>0</v>
      </c>
      <c r="X28" s="14">
        <v>0</v>
      </c>
      <c r="Y28" s="14">
        <f t="shared" si="5"/>
        <v>0</v>
      </c>
      <c r="Z28" s="16">
        <f t="shared" si="6"/>
        <v>0</v>
      </c>
    </row>
    <row r="29" spans="1:26" x14ac:dyDescent="0.3">
      <c r="A29" s="15" t="s">
        <v>96</v>
      </c>
      <c r="B29" s="15">
        <v>0</v>
      </c>
      <c r="C29" s="15"/>
      <c r="D29" s="15"/>
      <c r="E29" s="14">
        <f t="shared" si="0"/>
        <v>0</v>
      </c>
      <c r="F29" s="15">
        <v>0</v>
      </c>
      <c r="G29" s="15"/>
      <c r="H29" s="15"/>
      <c r="I29" s="14">
        <f t="shared" si="1"/>
        <v>0</v>
      </c>
      <c r="J29" s="15">
        <v>0</v>
      </c>
      <c r="K29" s="15"/>
      <c r="L29" s="15"/>
      <c r="M29" s="14">
        <f t="shared" si="2"/>
        <v>0</v>
      </c>
      <c r="N29" s="15">
        <v>0</v>
      </c>
      <c r="O29" s="15"/>
      <c r="P29" s="15"/>
      <c r="Q29" s="14">
        <f t="shared" si="3"/>
        <v>0</v>
      </c>
      <c r="R29" s="15">
        <v>0</v>
      </c>
      <c r="S29" s="15">
        <v>1</v>
      </c>
      <c r="T29" s="15">
        <v>0</v>
      </c>
      <c r="U29" s="14">
        <f t="shared" si="4"/>
        <v>1</v>
      </c>
      <c r="V29" s="15">
        <v>0</v>
      </c>
      <c r="W29" s="15">
        <v>0</v>
      </c>
      <c r="X29" s="15">
        <v>0</v>
      </c>
      <c r="Y29" s="14">
        <f t="shared" si="5"/>
        <v>0</v>
      </c>
      <c r="Z29" s="16">
        <f t="shared" si="6"/>
        <v>1</v>
      </c>
    </row>
    <row r="30" spans="1:26" x14ac:dyDescent="0.3">
      <c r="A30" s="15" t="s">
        <v>97</v>
      </c>
      <c r="B30" s="1"/>
      <c r="C30" s="1"/>
      <c r="D30" s="1"/>
      <c r="E30" s="14">
        <f t="shared" si="0"/>
        <v>0</v>
      </c>
      <c r="F30" s="1"/>
      <c r="G30" s="1"/>
      <c r="H30" s="1"/>
      <c r="I30" s="14">
        <f t="shared" si="1"/>
        <v>0</v>
      </c>
      <c r="J30" s="1"/>
      <c r="K30" s="1"/>
      <c r="L30" s="1"/>
      <c r="M30" s="14">
        <f t="shared" si="2"/>
        <v>0</v>
      </c>
      <c r="N30" s="1"/>
      <c r="O30" s="1"/>
      <c r="P30" s="1"/>
      <c r="Q30" s="14">
        <f t="shared" si="3"/>
        <v>0</v>
      </c>
      <c r="R30" s="1">
        <v>0</v>
      </c>
      <c r="S30" s="14">
        <v>0</v>
      </c>
      <c r="T30" s="14">
        <v>0</v>
      </c>
      <c r="U30" s="14">
        <f t="shared" si="4"/>
        <v>0</v>
      </c>
      <c r="V30" s="1"/>
      <c r="W30" s="1">
        <v>0</v>
      </c>
      <c r="X30" s="1">
        <v>0</v>
      </c>
      <c r="Y30" s="14">
        <f t="shared" si="5"/>
        <v>0</v>
      </c>
      <c r="Z30" s="16">
        <f t="shared" si="6"/>
        <v>0</v>
      </c>
    </row>
    <row r="31" spans="1:26" x14ac:dyDescent="0.3">
      <c r="A31" s="15"/>
      <c r="B31" s="1"/>
      <c r="C31" s="1"/>
      <c r="D31" s="1"/>
      <c r="E31" s="14">
        <f t="shared" si="0"/>
        <v>0</v>
      </c>
      <c r="F31" s="1"/>
      <c r="G31" s="1"/>
      <c r="H31" s="1"/>
      <c r="I31" s="14">
        <f t="shared" si="1"/>
        <v>0</v>
      </c>
      <c r="J31" s="1"/>
      <c r="K31" s="1"/>
      <c r="L31" s="1"/>
      <c r="M31" s="14">
        <f t="shared" si="2"/>
        <v>0</v>
      </c>
      <c r="N31" s="1"/>
      <c r="O31" s="1"/>
      <c r="P31" s="1"/>
      <c r="Q31" s="14">
        <f t="shared" si="3"/>
        <v>0</v>
      </c>
      <c r="R31" s="1">
        <v>0</v>
      </c>
      <c r="S31" s="14">
        <v>0</v>
      </c>
      <c r="T31" s="14"/>
      <c r="U31" s="14">
        <f t="shared" si="4"/>
        <v>0</v>
      </c>
      <c r="V31" s="1"/>
      <c r="W31" s="1"/>
      <c r="X31" s="1"/>
      <c r="Y31" s="14">
        <f t="shared" si="5"/>
        <v>0</v>
      </c>
      <c r="Z31" s="16">
        <f t="shared" si="6"/>
        <v>0</v>
      </c>
    </row>
    <row r="32" spans="1:26" x14ac:dyDescent="0.3">
      <c r="A32" s="1" t="s">
        <v>98</v>
      </c>
      <c r="B32" s="1">
        <v>0</v>
      </c>
      <c r="C32" s="1"/>
      <c r="D32" s="1"/>
      <c r="E32" s="14">
        <f t="shared" si="0"/>
        <v>0</v>
      </c>
      <c r="F32" s="1">
        <v>0</v>
      </c>
      <c r="G32" s="1"/>
      <c r="H32" s="1"/>
      <c r="I32" s="14">
        <f t="shared" si="1"/>
        <v>0</v>
      </c>
      <c r="J32" s="1">
        <v>0</v>
      </c>
      <c r="K32" s="1"/>
      <c r="L32" s="1"/>
      <c r="M32" s="14">
        <f t="shared" si="2"/>
        <v>0</v>
      </c>
      <c r="N32" s="1">
        <v>0</v>
      </c>
      <c r="O32" s="1"/>
      <c r="P32" s="1"/>
      <c r="Q32" s="14">
        <f t="shared" si="3"/>
        <v>0</v>
      </c>
      <c r="R32" s="1">
        <v>0</v>
      </c>
      <c r="S32" s="14">
        <v>0</v>
      </c>
      <c r="T32" s="14">
        <v>0</v>
      </c>
      <c r="U32" s="14">
        <f t="shared" si="4"/>
        <v>0</v>
      </c>
      <c r="V32" s="1">
        <v>0</v>
      </c>
      <c r="W32" s="1">
        <v>0</v>
      </c>
      <c r="X32" s="1">
        <v>0</v>
      </c>
      <c r="Y32" s="14">
        <f t="shared" si="5"/>
        <v>0</v>
      </c>
      <c r="Z32" s="16">
        <f t="shared" si="6"/>
        <v>0</v>
      </c>
    </row>
    <row r="33" spans="1:26" x14ac:dyDescent="0.3">
      <c r="A33" s="1" t="s">
        <v>99</v>
      </c>
      <c r="B33" s="1">
        <v>0</v>
      </c>
      <c r="C33" s="1"/>
      <c r="D33" s="1"/>
      <c r="E33" s="14">
        <f t="shared" si="0"/>
        <v>0</v>
      </c>
      <c r="F33" s="1">
        <v>0</v>
      </c>
      <c r="G33" s="1"/>
      <c r="H33" s="1"/>
      <c r="I33" s="14">
        <f t="shared" si="1"/>
        <v>0</v>
      </c>
      <c r="J33" s="1">
        <v>0</v>
      </c>
      <c r="K33" s="1"/>
      <c r="L33" s="1"/>
      <c r="M33" s="14">
        <f t="shared" si="2"/>
        <v>0</v>
      </c>
      <c r="N33" s="1">
        <v>0</v>
      </c>
      <c r="O33" s="1"/>
      <c r="P33" s="1"/>
      <c r="Q33" s="14">
        <f t="shared" si="3"/>
        <v>0</v>
      </c>
      <c r="R33" s="1">
        <v>0</v>
      </c>
      <c r="S33" s="14">
        <v>0</v>
      </c>
      <c r="T33" s="14">
        <v>0</v>
      </c>
      <c r="U33" s="14">
        <f t="shared" si="4"/>
        <v>0</v>
      </c>
      <c r="V33" s="1">
        <v>0</v>
      </c>
      <c r="W33" s="1">
        <v>0</v>
      </c>
      <c r="X33" s="1"/>
      <c r="Y33" s="14">
        <f t="shared" si="5"/>
        <v>0</v>
      </c>
      <c r="Z33" s="16">
        <f t="shared" si="6"/>
        <v>0</v>
      </c>
    </row>
    <row r="34" spans="1:26" x14ac:dyDescent="0.3">
      <c r="A34" s="1"/>
      <c r="B34" s="1"/>
      <c r="C34" s="1"/>
      <c r="D34" s="1"/>
      <c r="E34" s="14">
        <f t="shared" si="0"/>
        <v>0</v>
      </c>
      <c r="F34" s="1"/>
      <c r="G34" s="1"/>
      <c r="H34" s="1"/>
      <c r="I34" s="14">
        <f t="shared" si="1"/>
        <v>0</v>
      </c>
      <c r="J34" s="1"/>
      <c r="K34" s="1"/>
      <c r="L34" s="1"/>
      <c r="M34" s="14">
        <f t="shared" si="2"/>
        <v>0</v>
      </c>
      <c r="N34" s="1"/>
      <c r="O34" s="1"/>
      <c r="P34" s="1"/>
      <c r="Q34" s="14">
        <f t="shared" si="3"/>
        <v>0</v>
      </c>
      <c r="R34" s="1">
        <v>0</v>
      </c>
      <c r="S34" s="14">
        <v>0</v>
      </c>
      <c r="T34" s="14"/>
      <c r="U34" s="14">
        <f t="shared" si="4"/>
        <v>0</v>
      </c>
      <c r="V34" s="1"/>
      <c r="W34" s="1"/>
      <c r="X34" s="1"/>
      <c r="Y34" s="14">
        <f t="shared" si="5"/>
        <v>0</v>
      </c>
      <c r="Z34" s="16">
        <f t="shared" si="6"/>
        <v>0</v>
      </c>
    </row>
    <row r="35" spans="1:26" x14ac:dyDescent="0.3">
      <c r="A35" s="15" t="s">
        <v>100</v>
      </c>
      <c r="B35" s="15">
        <v>0</v>
      </c>
      <c r="C35" s="15"/>
      <c r="D35" s="15"/>
      <c r="E35" s="14">
        <f t="shared" si="0"/>
        <v>0</v>
      </c>
      <c r="F35" s="15">
        <v>0</v>
      </c>
      <c r="G35" s="15"/>
      <c r="H35" s="15"/>
      <c r="I35" s="14">
        <f t="shared" si="1"/>
        <v>0</v>
      </c>
      <c r="J35" s="15">
        <v>0</v>
      </c>
      <c r="K35" s="15"/>
      <c r="L35" s="15"/>
      <c r="M35" s="14">
        <f t="shared" si="2"/>
        <v>0</v>
      </c>
      <c r="N35" s="15">
        <v>0</v>
      </c>
      <c r="O35" s="15"/>
      <c r="P35" s="15"/>
      <c r="Q35" s="14">
        <f t="shared" si="3"/>
        <v>0</v>
      </c>
      <c r="R35" s="15">
        <v>0</v>
      </c>
      <c r="S35" s="15">
        <v>0</v>
      </c>
      <c r="T35" s="15">
        <v>0</v>
      </c>
      <c r="U35" s="14">
        <f t="shared" si="4"/>
        <v>0</v>
      </c>
      <c r="V35" s="15">
        <v>0</v>
      </c>
      <c r="W35" s="15">
        <v>0</v>
      </c>
      <c r="X35" s="15">
        <v>0</v>
      </c>
      <c r="Y35" s="14">
        <f t="shared" si="5"/>
        <v>0</v>
      </c>
      <c r="Z35" s="16">
        <f t="shared" si="6"/>
        <v>0</v>
      </c>
    </row>
    <row r="36" spans="1:26" x14ac:dyDescent="0.3">
      <c r="A36" s="14" t="s">
        <v>101</v>
      </c>
      <c r="B36" s="14">
        <v>0</v>
      </c>
      <c r="C36" s="14"/>
      <c r="D36" s="14"/>
      <c r="E36" s="14">
        <f t="shared" si="0"/>
        <v>0</v>
      </c>
      <c r="F36" s="14">
        <v>0</v>
      </c>
      <c r="G36" s="14"/>
      <c r="H36" s="14"/>
      <c r="I36" s="14">
        <f t="shared" si="1"/>
        <v>0</v>
      </c>
      <c r="J36" s="14">
        <v>0</v>
      </c>
      <c r="K36" s="14"/>
      <c r="L36" s="14"/>
      <c r="M36" s="14">
        <f t="shared" si="2"/>
        <v>0</v>
      </c>
      <c r="N36" s="14">
        <v>0</v>
      </c>
      <c r="O36" s="14"/>
      <c r="P36" s="14"/>
      <c r="Q36" s="14">
        <f t="shared" si="3"/>
        <v>0</v>
      </c>
      <c r="R36" s="14">
        <v>0</v>
      </c>
      <c r="S36" s="14">
        <v>3</v>
      </c>
      <c r="T36" s="14">
        <v>6</v>
      </c>
      <c r="U36" s="14">
        <f t="shared" si="4"/>
        <v>9</v>
      </c>
      <c r="V36" s="14">
        <v>0</v>
      </c>
      <c r="W36" s="14">
        <v>3</v>
      </c>
      <c r="X36" s="14">
        <v>4</v>
      </c>
      <c r="Y36" s="14">
        <f t="shared" si="5"/>
        <v>7</v>
      </c>
      <c r="Z36" s="16">
        <f t="shared" si="6"/>
        <v>16</v>
      </c>
    </row>
    <row r="37" spans="1:26" x14ac:dyDescent="0.3">
      <c r="A37" s="15" t="s">
        <v>102</v>
      </c>
      <c r="B37" s="15">
        <v>0</v>
      </c>
      <c r="C37" s="15"/>
      <c r="D37" s="15"/>
      <c r="E37" s="14">
        <f t="shared" si="0"/>
        <v>0</v>
      </c>
      <c r="F37" s="15">
        <v>0</v>
      </c>
      <c r="G37" s="15"/>
      <c r="H37" s="15"/>
      <c r="I37" s="14">
        <f t="shared" si="1"/>
        <v>0</v>
      </c>
      <c r="J37" s="15">
        <v>0</v>
      </c>
      <c r="K37" s="15"/>
      <c r="L37" s="15"/>
      <c r="M37" s="14">
        <f t="shared" si="2"/>
        <v>0</v>
      </c>
      <c r="N37" s="15">
        <v>0</v>
      </c>
      <c r="O37" s="15"/>
      <c r="P37" s="15"/>
      <c r="Q37" s="14">
        <f t="shared" si="3"/>
        <v>0</v>
      </c>
      <c r="R37" s="15">
        <v>0</v>
      </c>
      <c r="S37" s="15">
        <v>0</v>
      </c>
      <c r="T37" s="15">
        <v>0</v>
      </c>
      <c r="U37" s="14">
        <f t="shared" si="4"/>
        <v>0</v>
      </c>
      <c r="V37" s="15">
        <v>0</v>
      </c>
      <c r="W37" s="15">
        <v>0</v>
      </c>
      <c r="X37" s="15">
        <v>0</v>
      </c>
      <c r="Y37" s="14">
        <f t="shared" si="5"/>
        <v>0</v>
      </c>
      <c r="Z37" s="16">
        <f t="shared" si="6"/>
        <v>0</v>
      </c>
    </row>
    <row r="38" spans="1:26" x14ac:dyDescent="0.3">
      <c r="A38" s="14" t="s">
        <v>103</v>
      </c>
      <c r="B38" s="14">
        <v>0</v>
      </c>
      <c r="C38" s="14"/>
      <c r="D38" s="14"/>
      <c r="E38" s="14">
        <f t="shared" si="0"/>
        <v>0</v>
      </c>
      <c r="F38" s="14">
        <v>0</v>
      </c>
      <c r="G38" s="14"/>
      <c r="H38" s="14"/>
      <c r="I38" s="14">
        <f t="shared" si="1"/>
        <v>0</v>
      </c>
      <c r="J38" s="14">
        <v>0</v>
      </c>
      <c r="K38" s="14"/>
      <c r="L38" s="14"/>
      <c r="M38" s="14">
        <f t="shared" si="2"/>
        <v>0</v>
      </c>
      <c r="N38" s="14">
        <v>0</v>
      </c>
      <c r="O38" s="14"/>
      <c r="P38" s="14"/>
      <c r="Q38" s="14">
        <f t="shared" si="3"/>
        <v>0</v>
      </c>
      <c r="R38" s="14">
        <v>0</v>
      </c>
      <c r="S38" s="14">
        <v>0</v>
      </c>
      <c r="T38" s="14">
        <v>0</v>
      </c>
      <c r="U38" s="14">
        <f t="shared" si="4"/>
        <v>0</v>
      </c>
      <c r="V38" s="14">
        <v>0</v>
      </c>
      <c r="W38" s="14">
        <v>0</v>
      </c>
      <c r="X38" s="14">
        <v>0</v>
      </c>
      <c r="Y38" s="14">
        <f t="shared" si="5"/>
        <v>0</v>
      </c>
      <c r="Z38" s="16">
        <f t="shared" si="6"/>
        <v>0</v>
      </c>
    </row>
    <row r="39" spans="1:26" x14ac:dyDescent="0.3">
      <c r="A39" s="15" t="s">
        <v>104</v>
      </c>
      <c r="B39" s="15"/>
      <c r="C39" s="15"/>
      <c r="D39" s="15"/>
      <c r="E39" s="14">
        <f t="shared" si="0"/>
        <v>0</v>
      </c>
      <c r="F39" s="15"/>
      <c r="G39" s="15"/>
      <c r="H39" s="15"/>
      <c r="I39" s="14">
        <f t="shared" si="1"/>
        <v>0</v>
      </c>
      <c r="J39" s="15"/>
      <c r="K39" s="15"/>
      <c r="L39" s="15"/>
      <c r="M39" s="14">
        <f t="shared" si="2"/>
        <v>0</v>
      </c>
      <c r="N39" s="15"/>
      <c r="O39" s="15"/>
      <c r="P39" s="15"/>
      <c r="Q39" s="14">
        <f t="shared" si="3"/>
        <v>0</v>
      </c>
      <c r="R39" s="15">
        <v>0</v>
      </c>
      <c r="S39" s="15">
        <v>0</v>
      </c>
      <c r="T39" s="15">
        <v>0</v>
      </c>
      <c r="U39" s="14">
        <f t="shared" si="4"/>
        <v>0</v>
      </c>
      <c r="V39" s="15"/>
      <c r="W39" s="15"/>
      <c r="X39" s="15"/>
      <c r="Y39" s="14">
        <f t="shared" si="5"/>
        <v>0</v>
      </c>
      <c r="Z39" s="16">
        <f t="shared" si="6"/>
        <v>0</v>
      </c>
    </row>
    <row r="40" spans="1:26" x14ac:dyDescent="0.3">
      <c r="A40" s="14" t="s">
        <v>105</v>
      </c>
      <c r="B40" s="14">
        <v>0</v>
      </c>
      <c r="C40" s="14"/>
      <c r="D40" s="14"/>
      <c r="E40" s="14">
        <f t="shared" si="0"/>
        <v>0</v>
      </c>
      <c r="F40" s="14">
        <v>0</v>
      </c>
      <c r="G40" s="14"/>
      <c r="H40" s="14"/>
      <c r="I40" s="14">
        <f t="shared" si="1"/>
        <v>0</v>
      </c>
      <c r="J40" s="14">
        <v>0</v>
      </c>
      <c r="K40" s="14"/>
      <c r="L40" s="14"/>
      <c r="M40" s="14">
        <f t="shared" si="2"/>
        <v>0</v>
      </c>
      <c r="N40" s="14">
        <v>0</v>
      </c>
      <c r="O40" s="14"/>
      <c r="P40" s="14"/>
      <c r="Q40" s="14">
        <f t="shared" si="3"/>
        <v>0</v>
      </c>
      <c r="R40" s="14">
        <v>0</v>
      </c>
      <c r="S40" s="14">
        <v>0</v>
      </c>
      <c r="T40" s="14">
        <v>0</v>
      </c>
      <c r="U40" s="14">
        <f t="shared" si="4"/>
        <v>0</v>
      </c>
      <c r="V40" s="14">
        <v>0</v>
      </c>
      <c r="W40" s="14">
        <v>0</v>
      </c>
      <c r="X40" s="14">
        <v>0</v>
      </c>
      <c r="Y40" s="14">
        <f t="shared" si="5"/>
        <v>0</v>
      </c>
      <c r="Z40" s="16">
        <f t="shared" si="6"/>
        <v>0</v>
      </c>
    </row>
    <row r="41" spans="1:26" x14ac:dyDescent="0.3">
      <c r="A41" s="15" t="s">
        <v>106</v>
      </c>
      <c r="B41" s="15">
        <v>0</v>
      </c>
      <c r="C41" s="15"/>
      <c r="D41" s="15"/>
      <c r="E41" s="14">
        <f t="shared" si="0"/>
        <v>0</v>
      </c>
      <c r="F41" s="15">
        <v>0</v>
      </c>
      <c r="G41" s="15"/>
      <c r="H41" s="15"/>
      <c r="I41" s="14">
        <f t="shared" si="1"/>
        <v>0</v>
      </c>
      <c r="J41" s="15">
        <v>0</v>
      </c>
      <c r="K41" s="15"/>
      <c r="L41" s="15"/>
      <c r="M41" s="14">
        <f t="shared" si="2"/>
        <v>0</v>
      </c>
      <c r="N41" s="15">
        <v>0</v>
      </c>
      <c r="O41" s="15"/>
      <c r="P41" s="15"/>
      <c r="Q41" s="14">
        <f t="shared" si="3"/>
        <v>0</v>
      </c>
      <c r="R41" s="15">
        <v>0</v>
      </c>
      <c r="S41" s="15">
        <v>0</v>
      </c>
      <c r="T41" s="15">
        <v>0</v>
      </c>
      <c r="U41" s="14">
        <f t="shared" si="4"/>
        <v>0</v>
      </c>
      <c r="V41" s="15">
        <v>0</v>
      </c>
      <c r="W41" s="15"/>
      <c r="X41" s="15"/>
      <c r="Y41" s="14">
        <f t="shared" si="5"/>
        <v>0</v>
      </c>
      <c r="Z41" s="16">
        <f t="shared" si="6"/>
        <v>0</v>
      </c>
    </row>
    <row r="42" spans="1:26" x14ac:dyDescent="0.3">
      <c r="A42" s="14" t="s">
        <v>107</v>
      </c>
      <c r="B42" s="14">
        <v>0</v>
      </c>
      <c r="C42" s="14"/>
      <c r="D42" s="14"/>
      <c r="E42" s="14">
        <f t="shared" si="0"/>
        <v>0</v>
      </c>
      <c r="F42" s="14">
        <v>0</v>
      </c>
      <c r="G42" s="14"/>
      <c r="H42" s="14"/>
      <c r="I42" s="14">
        <f t="shared" si="1"/>
        <v>0</v>
      </c>
      <c r="J42" s="14">
        <v>0</v>
      </c>
      <c r="K42" s="14"/>
      <c r="L42" s="14"/>
      <c r="M42" s="14">
        <f t="shared" si="2"/>
        <v>0</v>
      </c>
      <c r="N42" s="14">
        <v>0</v>
      </c>
      <c r="O42" s="14"/>
      <c r="P42" s="14"/>
      <c r="Q42" s="14">
        <f t="shared" si="3"/>
        <v>0</v>
      </c>
      <c r="R42" s="14">
        <v>0</v>
      </c>
      <c r="S42" s="14">
        <v>2</v>
      </c>
      <c r="T42" s="14">
        <v>0</v>
      </c>
      <c r="U42" s="14">
        <f t="shared" si="4"/>
        <v>2</v>
      </c>
      <c r="V42" s="14">
        <v>2</v>
      </c>
      <c r="W42" s="14">
        <v>0</v>
      </c>
      <c r="X42" s="14">
        <v>0</v>
      </c>
      <c r="Y42" s="14">
        <f t="shared" si="5"/>
        <v>2</v>
      </c>
      <c r="Z42" s="16">
        <f t="shared" si="6"/>
        <v>4</v>
      </c>
    </row>
    <row r="43" spans="1:26" x14ac:dyDescent="0.3">
      <c r="A43" s="15" t="s">
        <v>108</v>
      </c>
      <c r="B43" s="15">
        <v>0</v>
      </c>
      <c r="C43" s="15"/>
      <c r="D43" s="15"/>
      <c r="E43" s="14">
        <f t="shared" si="0"/>
        <v>0</v>
      </c>
      <c r="F43" s="15">
        <v>0</v>
      </c>
      <c r="G43" s="15"/>
      <c r="H43" s="15"/>
      <c r="I43" s="14">
        <f t="shared" si="1"/>
        <v>0</v>
      </c>
      <c r="J43" s="15">
        <v>0</v>
      </c>
      <c r="K43" s="15"/>
      <c r="L43" s="15"/>
      <c r="M43" s="14">
        <f t="shared" si="2"/>
        <v>0</v>
      </c>
      <c r="N43" s="15">
        <v>0</v>
      </c>
      <c r="O43" s="15"/>
      <c r="P43" s="15"/>
      <c r="Q43" s="14">
        <f t="shared" si="3"/>
        <v>0</v>
      </c>
      <c r="R43" s="15">
        <v>0</v>
      </c>
      <c r="S43" s="15" t="s">
        <v>183</v>
      </c>
      <c r="T43" s="15">
        <v>0</v>
      </c>
      <c r="U43" s="14">
        <f t="shared" si="4"/>
        <v>0</v>
      </c>
      <c r="V43" s="15" t="s">
        <v>190</v>
      </c>
      <c r="W43" s="15"/>
      <c r="X43" s="15"/>
      <c r="Y43" s="14">
        <f t="shared" si="5"/>
        <v>0</v>
      </c>
      <c r="Z43" s="16">
        <f t="shared" si="6"/>
        <v>0</v>
      </c>
    </row>
    <row r="44" spans="1:26" x14ac:dyDescent="0.3">
      <c r="S44" s="52"/>
      <c r="T44" s="52"/>
    </row>
    <row r="45" spans="1:26" x14ac:dyDescent="0.3">
      <c r="S45" s="52"/>
      <c r="T45" s="52"/>
    </row>
  </sheetData>
  <mergeCells count="6">
    <mergeCell ref="V1:Y1"/>
    <mergeCell ref="B1:E1"/>
    <mergeCell ref="F1:I1"/>
    <mergeCell ref="J1:M1"/>
    <mergeCell ref="N1:Q1"/>
    <mergeCell ref="R1:U1"/>
  </mergeCells>
  <dataValidations count="3">
    <dataValidation type="whole" showInputMessage="1" showErrorMessage="1" sqref="Y39 Y41 Y43 I39 U43 I41 I43 M39 M41 M43 Q39 U39 Q41 U41 Q43 B2:D2 F2:Y2">
      <formula1>1</formula1>
      <formula2>200</formula2>
    </dataValidation>
    <dataValidation type="whole" showInputMessage="1" showErrorMessage="1" sqref="B40:D40 F40:Y40">
      <formula1>0</formula1>
      <formula2>200</formula2>
    </dataValidation>
    <dataValidation type="whole" allowBlank="1" showInputMessage="1" showErrorMessage="1" sqref="B3:D38 E3:E41 B42:Y42 E43 E1 F3:Y38">
      <formula1>0</formula1>
      <formula2>100</formula2>
    </dataValidation>
  </dataValidation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A27" workbookViewId="0">
      <pane xSplit="1" topLeftCell="W1" activePane="topRight" state="frozen"/>
      <selection pane="topRight" activeCell="X35" sqref="X35"/>
    </sheetView>
  </sheetViews>
  <sheetFormatPr defaultRowHeight="16.5" x14ac:dyDescent="0.3"/>
  <cols>
    <col min="1" max="1" width="114.125" bestFit="1" customWidth="1"/>
  </cols>
  <sheetData>
    <row r="1" spans="1:26" x14ac:dyDescent="0.3">
      <c r="A1" s="13" t="s">
        <v>113</v>
      </c>
      <c r="B1" s="62" t="s">
        <v>138</v>
      </c>
      <c r="C1" s="63"/>
      <c r="D1" s="63"/>
      <c r="E1" s="64"/>
      <c r="F1" s="62" t="s">
        <v>139</v>
      </c>
      <c r="G1" s="63"/>
      <c r="H1" s="63"/>
      <c r="I1" s="64"/>
      <c r="J1" s="62" t="s">
        <v>140</v>
      </c>
      <c r="K1" s="63"/>
      <c r="L1" s="63"/>
      <c r="M1" s="64"/>
      <c r="N1" s="62" t="s">
        <v>141</v>
      </c>
      <c r="O1" s="63"/>
      <c r="P1" s="63"/>
      <c r="Q1" s="64"/>
      <c r="R1" s="62" t="s">
        <v>142</v>
      </c>
      <c r="S1" s="63"/>
      <c r="T1" s="63"/>
      <c r="U1" s="64"/>
      <c r="V1" s="62" t="s">
        <v>143</v>
      </c>
      <c r="W1" s="63"/>
      <c r="X1" s="63"/>
      <c r="Y1" s="64"/>
      <c r="Z1" s="13"/>
    </row>
    <row r="2" spans="1:26" x14ac:dyDescent="0.3">
      <c r="A2" s="13" t="s">
        <v>111</v>
      </c>
      <c r="B2" s="13" t="s">
        <v>17</v>
      </c>
      <c r="C2" s="13" t="s">
        <v>5</v>
      </c>
      <c r="D2" s="13" t="s">
        <v>18</v>
      </c>
      <c r="E2" s="13" t="s">
        <v>145</v>
      </c>
      <c r="F2" s="13" t="s">
        <v>17</v>
      </c>
      <c r="G2" s="13" t="s">
        <v>5</v>
      </c>
      <c r="H2" s="13" t="s">
        <v>18</v>
      </c>
      <c r="I2" s="13" t="s">
        <v>112</v>
      </c>
      <c r="J2" s="13" t="s">
        <v>17</v>
      </c>
      <c r="K2" s="13" t="s">
        <v>5</v>
      </c>
      <c r="L2" s="13" t="s">
        <v>18</v>
      </c>
      <c r="M2" s="13" t="s">
        <v>112</v>
      </c>
      <c r="N2" s="13" t="s">
        <v>17</v>
      </c>
      <c r="O2" s="13" t="s">
        <v>5</v>
      </c>
      <c r="P2" s="13" t="s">
        <v>18</v>
      </c>
      <c r="Q2" s="13" t="s">
        <v>112</v>
      </c>
      <c r="R2" s="13" t="s">
        <v>17</v>
      </c>
      <c r="S2" s="13" t="s">
        <v>5</v>
      </c>
      <c r="T2" s="13" t="s">
        <v>18</v>
      </c>
      <c r="U2" s="13" t="s">
        <v>112</v>
      </c>
      <c r="V2" s="13" t="s">
        <v>17</v>
      </c>
      <c r="W2" s="13" t="s">
        <v>5</v>
      </c>
      <c r="X2" s="13" t="s">
        <v>18</v>
      </c>
      <c r="Y2" s="13" t="s">
        <v>112</v>
      </c>
      <c r="Z2" s="17" t="s">
        <v>114</v>
      </c>
    </row>
    <row r="3" spans="1:26" x14ac:dyDescent="0.3">
      <c r="A3" s="1" t="s">
        <v>84</v>
      </c>
      <c r="B3" s="1"/>
      <c r="C3" s="1"/>
      <c r="D3" s="1"/>
      <c r="E3" s="14">
        <f t="shared" ref="E3:E43" si="0">SUM(B3:D3)</f>
        <v>0</v>
      </c>
      <c r="F3" s="1"/>
      <c r="G3" s="1"/>
      <c r="H3" s="1"/>
      <c r="I3" s="14">
        <f t="shared" ref="I3:I43" si="1">SUM(F3:H3)</f>
        <v>0</v>
      </c>
      <c r="J3" s="1"/>
      <c r="K3" s="1"/>
      <c r="L3" s="1"/>
      <c r="M3" s="14">
        <f t="shared" ref="M3:M43" si="2">SUM(J3:L3)</f>
        <v>0</v>
      </c>
      <c r="N3" s="1"/>
      <c r="O3" s="1"/>
      <c r="P3" s="1"/>
      <c r="Q3" s="14">
        <f t="shared" ref="Q3:Q43" si="3">SUM(N3:P3)</f>
        <v>0</v>
      </c>
      <c r="R3" s="1">
        <v>0</v>
      </c>
      <c r="S3" s="1">
        <v>0</v>
      </c>
      <c r="T3" s="14">
        <v>0</v>
      </c>
      <c r="U3" s="14">
        <f t="shared" ref="U3:U43" si="4">SUM(R3:T3)</f>
        <v>0</v>
      </c>
      <c r="V3" s="1">
        <v>0</v>
      </c>
      <c r="W3" s="1">
        <v>0</v>
      </c>
      <c r="X3" s="1">
        <v>0</v>
      </c>
      <c r="Y3" s="14">
        <f t="shared" ref="Y3:Y43" si="5">SUM(V3:X3)</f>
        <v>0</v>
      </c>
      <c r="Z3" s="16">
        <f t="shared" ref="Z3:Z43" si="6">SUM(E3+I3+M3+Q3+U3+Y3)</f>
        <v>0</v>
      </c>
    </row>
    <row r="4" spans="1:26" x14ac:dyDescent="0.3">
      <c r="A4" s="1" t="s">
        <v>85</v>
      </c>
      <c r="B4" s="1">
        <v>0</v>
      </c>
      <c r="C4" s="1">
        <v>0</v>
      </c>
      <c r="D4" s="1">
        <v>0</v>
      </c>
      <c r="E4" s="14">
        <f t="shared" si="0"/>
        <v>0</v>
      </c>
      <c r="F4" s="1"/>
      <c r="G4" s="1"/>
      <c r="H4" s="1"/>
      <c r="I4" s="14">
        <f t="shared" si="1"/>
        <v>0</v>
      </c>
      <c r="J4" s="1"/>
      <c r="K4" s="1"/>
      <c r="L4" s="1"/>
      <c r="M4" s="14">
        <f t="shared" si="2"/>
        <v>0</v>
      </c>
      <c r="N4" s="1"/>
      <c r="O4" s="1"/>
      <c r="P4" s="1"/>
      <c r="Q4" s="14">
        <f t="shared" si="3"/>
        <v>0</v>
      </c>
      <c r="R4" s="1"/>
      <c r="S4" s="1">
        <v>0</v>
      </c>
      <c r="T4" s="14">
        <v>0</v>
      </c>
      <c r="U4" s="14">
        <f t="shared" si="4"/>
        <v>0</v>
      </c>
      <c r="V4" s="1"/>
      <c r="W4" s="1">
        <v>0</v>
      </c>
      <c r="X4" s="1">
        <v>0</v>
      </c>
      <c r="Y4" s="14">
        <f t="shared" si="5"/>
        <v>0</v>
      </c>
      <c r="Z4" s="16">
        <f t="shared" si="6"/>
        <v>0</v>
      </c>
    </row>
    <row r="5" spans="1:26" x14ac:dyDescent="0.3">
      <c r="A5" s="1" t="s">
        <v>86</v>
      </c>
      <c r="B5" s="1"/>
      <c r="C5" s="1"/>
      <c r="D5" s="1"/>
      <c r="E5" s="14">
        <f t="shared" si="0"/>
        <v>0</v>
      </c>
      <c r="F5" s="1"/>
      <c r="G5" s="1"/>
      <c r="H5" s="1"/>
      <c r="I5" s="14">
        <f t="shared" si="1"/>
        <v>0</v>
      </c>
      <c r="J5" s="1"/>
      <c r="K5" s="1"/>
      <c r="L5" s="1"/>
      <c r="M5" s="14">
        <f t="shared" si="2"/>
        <v>0</v>
      </c>
      <c r="N5" s="1"/>
      <c r="O5" s="1"/>
      <c r="P5" s="1"/>
      <c r="Q5" s="14">
        <f t="shared" si="3"/>
        <v>0</v>
      </c>
      <c r="R5" s="1"/>
      <c r="S5" s="1">
        <v>2</v>
      </c>
      <c r="T5" s="14">
        <v>0</v>
      </c>
      <c r="U5" s="14">
        <f t="shared" si="4"/>
        <v>2</v>
      </c>
      <c r="V5" s="1"/>
      <c r="W5" s="1">
        <v>2</v>
      </c>
      <c r="X5" s="1">
        <v>9</v>
      </c>
      <c r="Y5" s="14">
        <f t="shared" si="5"/>
        <v>11</v>
      </c>
      <c r="Z5" s="16">
        <f t="shared" si="6"/>
        <v>13</v>
      </c>
    </row>
    <row r="6" spans="1:26" x14ac:dyDescent="0.3">
      <c r="A6" s="1" t="s">
        <v>87</v>
      </c>
      <c r="B6" s="1"/>
      <c r="C6" s="1"/>
      <c r="D6" s="1"/>
      <c r="E6" s="14">
        <f t="shared" si="0"/>
        <v>0</v>
      </c>
      <c r="F6" s="1"/>
      <c r="G6" s="1"/>
      <c r="H6" s="1"/>
      <c r="I6" s="14">
        <f t="shared" si="1"/>
        <v>0</v>
      </c>
      <c r="J6" s="1"/>
      <c r="K6" s="1"/>
      <c r="L6" s="1"/>
      <c r="M6" s="14">
        <f t="shared" si="2"/>
        <v>0</v>
      </c>
      <c r="N6" s="1"/>
      <c r="O6" s="1"/>
      <c r="P6" s="1"/>
      <c r="Q6" s="14">
        <f t="shared" si="3"/>
        <v>0</v>
      </c>
      <c r="R6" s="1"/>
      <c r="S6" s="1">
        <v>0</v>
      </c>
      <c r="T6" s="14">
        <v>0</v>
      </c>
      <c r="U6" s="14">
        <f t="shared" si="4"/>
        <v>0</v>
      </c>
      <c r="V6" s="1"/>
      <c r="W6" s="1">
        <v>0</v>
      </c>
      <c r="X6" s="1">
        <v>0</v>
      </c>
      <c r="Y6" s="14">
        <f t="shared" si="5"/>
        <v>0</v>
      </c>
      <c r="Z6" s="16">
        <f t="shared" si="6"/>
        <v>0</v>
      </c>
    </row>
    <row r="7" spans="1:26" x14ac:dyDescent="0.3">
      <c r="A7" s="1" t="s">
        <v>88</v>
      </c>
      <c r="B7" s="1"/>
      <c r="C7" s="1"/>
      <c r="D7" s="1"/>
      <c r="E7" s="14">
        <f t="shared" si="0"/>
        <v>0</v>
      </c>
      <c r="F7" s="1"/>
      <c r="G7" s="1"/>
      <c r="H7" s="1"/>
      <c r="I7" s="14">
        <f t="shared" si="1"/>
        <v>0</v>
      </c>
      <c r="J7" s="1"/>
      <c r="K7" s="1"/>
      <c r="L7" s="1"/>
      <c r="M7" s="14">
        <f t="shared" si="2"/>
        <v>0</v>
      </c>
      <c r="N7" s="1"/>
      <c r="O7" s="1"/>
      <c r="P7" s="1"/>
      <c r="Q7" s="14">
        <f t="shared" si="3"/>
        <v>0</v>
      </c>
      <c r="R7" s="1"/>
      <c r="S7" s="1">
        <v>10</v>
      </c>
      <c r="T7" s="14">
        <v>0</v>
      </c>
      <c r="U7" s="14">
        <f t="shared" si="4"/>
        <v>10</v>
      </c>
      <c r="V7" s="1"/>
      <c r="W7" s="1">
        <v>4</v>
      </c>
      <c r="X7" s="1">
        <v>9</v>
      </c>
      <c r="Y7" s="14">
        <f t="shared" si="5"/>
        <v>13</v>
      </c>
      <c r="Z7" s="16">
        <f t="shared" si="6"/>
        <v>23</v>
      </c>
    </row>
    <row r="8" spans="1:26" x14ac:dyDescent="0.3">
      <c r="A8" s="1" t="s">
        <v>89</v>
      </c>
      <c r="B8" s="1"/>
      <c r="C8" s="1"/>
      <c r="D8" s="1"/>
      <c r="E8" s="14">
        <f t="shared" si="0"/>
        <v>0</v>
      </c>
      <c r="F8" s="1"/>
      <c r="G8" s="1"/>
      <c r="H8" s="1"/>
      <c r="I8" s="14">
        <f t="shared" si="1"/>
        <v>0</v>
      </c>
      <c r="J8" s="1"/>
      <c r="K8" s="1"/>
      <c r="L8" s="1"/>
      <c r="M8" s="14">
        <f t="shared" si="2"/>
        <v>0</v>
      </c>
      <c r="N8" s="1"/>
      <c r="O8" s="1"/>
      <c r="P8" s="1"/>
      <c r="Q8" s="14">
        <f t="shared" si="3"/>
        <v>0</v>
      </c>
      <c r="R8" s="1">
        <v>2</v>
      </c>
      <c r="S8" s="1">
        <v>2</v>
      </c>
      <c r="T8" s="14">
        <v>0</v>
      </c>
      <c r="U8" s="14">
        <f t="shared" si="4"/>
        <v>4</v>
      </c>
      <c r="V8" s="1">
        <v>2</v>
      </c>
      <c r="W8" s="1">
        <v>2</v>
      </c>
      <c r="X8" s="1">
        <v>4</v>
      </c>
      <c r="Y8" s="14">
        <f t="shared" si="5"/>
        <v>8</v>
      </c>
      <c r="Z8" s="16">
        <f t="shared" si="6"/>
        <v>12</v>
      </c>
    </row>
    <row r="9" spans="1:26" x14ac:dyDescent="0.3">
      <c r="A9" s="1" t="s">
        <v>90</v>
      </c>
      <c r="B9" s="1"/>
      <c r="C9" s="1"/>
      <c r="D9" s="1"/>
      <c r="E9" s="14">
        <f t="shared" si="0"/>
        <v>0</v>
      </c>
      <c r="F9" s="1"/>
      <c r="G9" s="1"/>
      <c r="H9" s="1"/>
      <c r="I9" s="14">
        <f t="shared" si="1"/>
        <v>0</v>
      </c>
      <c r="J9" s="1"/>
      <c r="K9" s="1"/>
      <c r="L9" s="1"/>
      <c r="M9" s="14">
        <f t="shared" si="2"/>
        <v>0</v>
      </c>
      <c r="N9" s="1"/>
      <c r="O9" s="1"/>
      <c r="P9" s="1"/>
      <c r="Q9" s="14">
        <f t="shared" si="3"/>
        <v>0</v>
      </c>
      <c r="R9" s="1"/>
      <c r="S9" s="1">
        <v>1</v>
      </c>
      <c r="T9" s="14">
        <v>0</v>
      </c>
      <c r="U9" s="14">
        <f t="shared" si="4"/>
        <v>1</v>
      </c>
      <c r="V9" s="1"/>
      <c r="W9" s="1">
        <v>1</v>
      </c>
      <c r="X9" s="1">
        <v>0</v>
      </c>
      <c r="Y9" s="14">
        <f t="shared" si="5"/>
        <v>1</v>
      </c>
      <c r="Z9" s="16">
        <f t="shared" si="6"/>
        <v>2</v>
      </c>
    </row>
    <row r="10" spans="1:26" x14ac:dyDescent="0.3">
      <c r="A10" s="1"/>
      <c r="B10" s="1"/>
      <c r="C10" s="1"/>
      <c r="D10" s="1"/>
      <c r="E10" s="14">
        <f t="shared" si="0"/>
        <v>0</v>
      </c>
      <c r="F10" s="1"/>
      <c r="G10" s="1"/>
      <c r="H10" s="1"/>
      <c r="I10" s="14">
        <f t="shared" si="1"/>
        <v>0</v>
      </c>
      <c r="J10" s="1"/>
      <c r="K10" s="1"/>
      <c r="L10" s="1"/>
      <c r="M10" s="14">
        <f t="shared" si="2"/>
        <v>0</v>
      </c>
      <c r="N10" s="1"/>
      <c r="O10" s="1"/>
      <c r="P10" s="1"/>
      <c r="Q10" s="14">
        <f t="shared" si="3"/>
        <v>0</v>
      </c>
      <c r="R10" s="1"/>
      <c r="S10" s="1">
        <v>0</v>
      </c>
      <c r="T10" s="14">
        <v>0</v>
      </c>
      <c r="U10" s="14">
        <f t="shared" si="4"/>
        <v>0</v>
      </c>
      <c r="V10" s="1"/>
      <c r="W10" s="1"/>
      <c r="X10" s="1"/>
      <c r="Y10" s="14">
        <f t="shared" si="5"/>
        <v>0</v>
      </c>
      <c r="Z10" s="16">
        <f t="shared" si="6"/>
        <v>0</v>
      </c>
    </row>
    <row r="11" spans="1:26" x14ac:dyDescent="0.3">
      <c r="A11" s="14" t="s">
        <v>52</v>
      </c>
      <c r="B11" s="14">
        <v>0</v>
      </c>
      <c r="C11" s="14"/>
      <c r="D11" s="14"/>
      <c r="E11" s="14">
        <f t="shared" si="0"/>
        <v>0</v>
      </c>
      <c r="F11" s="14">
        <v>0</v>
      </c>
      <c r="G11" s="14"/>
      <c r="H11" s="14"/>
      <c r="I11" s="14">
        <f t="shared" si="1"/>
        <v>0</v>
      </c>
      <c r="J11" s="14">
        <v>0</v>
      </c>
      <c r="K11" s="14"/>
      <c r="L11" s="14"/>
      <c r="M11" s="14">
        <f t="shared" si="2"/>
        <v>0</v>
      </c>
      <c r="N11" s="14">
        <v>0</v>
      </c>
      <c r="O11" s="14"/>
      <c r="P11" s="14"/>
      <c r="Q11" s="14">
        <f t="shared" si="3"/>
        <v>0</v>
      </c>
      <c r="R11" s="14">
        <v>0</v>
      </c>
      <c r="S11" s="14">
        <v>1</v>
      </c>
      <c r="T11" s="14">
        <v>0</v>
      </c>
      <c r="U11" s="14">
        <f t="shared" si="4"/>
        <v>1</v>
      </c>
      <c r="V11" s="14">
        <v>0</v>
      </c>
      <c r="W11" s="14">
        <v>3</v>
      </c>
      <c r="X11" s="14">
        <v>6</v>
      </c>
      <c r="Y11" s="14">
        <f t="shared" si="5"/>
        <v>9</v>
      </c>
      <c r="Z11" s="16">
        <f t="shared" si="6"/>
        <v>10</v>
      </c>
    </row>
    <row r="12" spans="1:26" x14ac:dyDescent="0.3">
      <c r="A12" s="15" t="s">
        <v>53</v>
      </c>
      <c r="B12" s="15">
        <v>0</v>
      </c>
      <c r="C12" s="15"/>
      <c r="D12" s="15"/>
      <c r="E12" s="14">
        <f t="shared" si="0"/>
        <v>0</v>
      </c>
      <c r="F12" s="15">
        <v>0</v>
      </c>
      <c r="G12" s="15"/>
      <c r="H12" s="15"/>
      <c r="I12" s="14">
        <f t="shared" si="1"/>
        <v>0</v>
      </c>
      <c r="J12" s="15">
        <v>0</v>
      </c>
      <c r="K12" s="15"/>
      <c r="L12" s="15"/>
      <c r="M12" s="14">
        <f t="shared" si="2"/>
        <v>0</v>
      </c>
      <c r="N12" s="15">
        <v>0</v>
      </c>
      <c r="O12" s="15"/>
      <c r="P12" s="15"/>
      <c r="Q12" s="14">
        <f t="shared" si="3"/>
        <v>0</v>
      </c>
      <c r="R12" s="15">
        <v>0</v>
      </c>
      <c r="S12" s="15">
        <v>0</v>
      </c>
      <c r="T12" s="15">
        <v>0</v>
      </c>
      <c r="U12" s="14">
        <f t="shared" si="4"/>
        <v>0</v>
      </c>
      <c r="V12" s="15">
        <v>0</v>
      </c>
      <c r="W12" s="15">
        <v>4</v>
      </c>
      <c r="X12" s="15">
        <v>0</v>
      </c>
      <c r="Y12" s="14">
        <f t="shared" si="5"/>
        <v>4</v>
      </c>
      <c r="Z12" s="16">
        <f t="shared" si="6"/>
        <v>4</v>
      </c>
    </row>
    <row r="13" spans="1:26" x14ac:dyDescent="0.3">
      <c r="A13" s="14" t="s">
        <v>54</v>
      </c>
      <c r="B13" s="14">
        <v>0</v>
      </c>
      <c r="C13" s="14"/>
      <c r="D13" s="14"/>
      <c r="E13" s="14">
        <f t="shared" si="0"/>
        <v>0</v>
      </c>
      <c r="F13" s="14">
        <v>0</v>
      </c>
      <c r="G13" s="14"/>
      <c r="H13" s="14"/>
      <c r="I13" s="14">
        <f t="shared" si="1"/>
        <v>0</v>
      </c>
      <c r="J13" s="14">
        <v>0</v>
      </c>
      <c r="K13" s="14"/>
      <c r="L13" s="14"/>
      <c r="M13" s="14">
        <f t="shared" si="2"/>
        <v>0</v>
      </c>
      <c r="N13" s="14">
        <v>0</v>
      </c>
      <c r="O13" s="14"/>
      <c r="P13" s="14"/>
      <c r="Q13" s="14">
        <f t="shared" si="3"/>
        <v>0</v>
      </c>
      <c r="R13" s="14">
        <v>0</v>
      </c>
      <c r="S13" s="14">
        <v>0</v>
      </c>
      <c r="T13" s="14">
        <v>0</v>
      </c>
      <c r="U13" s="14">
        <f t="shared" si="4"/>
        <v>0</v>
      </c>
      <c r="V13" s="14">
        <v>0</v>
      </c>
      <c r="W13" s="14">
        <v>0</v>
      </c>
      <c r="X13" s="14">
        <v>0</v>
      </c>
      <c r="Y13" s="14">
        <f t="shared" si="5"/>
        <v>0</v>
      </c>
      <c r="Z13" s="16">
        <f t="shared" si="6"/>
        <v>0</v>
      </c>
    </row>
    <row r="14" spans="1:26" x14ac:dyDescent="0.3">
      <c r="A14" s="15" t="s">
        <v>55</v>
      </c>
      <c r="B14" s="15">
        <v>0</v>
      </c>
      <c r="C14" s="15"/>
      <c r="D14" s="15"/>
      <c r="E14" s="14">
        <f t="shared" si="0"/>
        <v>0</v>
      </c>
      <c r="F14" s="15">
        <v>0</v>
      </c>
      <c r="G14" s="15"/>
      <c r="H14" s="15"/>
      <c r="I14" s="14">
        <f t="shared" si="1"/>
        <v>0</v>
      </c>
      <c r="J14" s="15">
        <v>0</v>
      </c>
      <c r="K14" s="15"/>
      <c r="L14" s="15"/>
      <c r="M14" s="14">
        <f t="shared" si="2"/>
        <v>0</v>
      </c>
      <c r="N14" s="15">
        <v>0</v>
      </c>
      <c r="O14" s="15"/>
      <c r="P14" s="15"/>
      <c r="Q14" s="14">
        <f t="shared" si="3"/>
        <v>0</v>
      </c>
      <c r="R14" s="15">
        <v>0</v>
      </c>
      <c r="S14" s="15">
        <v>0</v>
      </c>
      <c r="T14" s="15">
        <v>0</v>
      </c>
      <c r="U14" s="14">
        <f t="shared" si="4"/>
        <v>0</v>
      </c>
      <c r="V14" s="15">
        <v>0</v>
      </c>
      <c r="W14" s="15">
        <v>0</v>
      </c>
      <c r="X14" s="15">
        <v>0</v>
      </c>
      <c r="Y14" s="14">
        <f t="shared" si="5"/>
        <v>0</v>
      </c>
      <c r="Z14" s="16">
        <f t="shared" si="6"/>
        <v>0</v>
      </c>
    </row>
    <row r="15" spans="1:26" x14ac:dyDescent="0.3">
      <c r="A15" s="14" t="s">
        <v>56</v>
      </c>
      <c r="B15" s="14"/>
      <c r="C15" s="14"/>
      <c r="D15" s="14"/>
      <c r="E15" s="14">
        <f t="shared" si="0"/>
        <v>0</v>
      </c>
      <c r="F15" s="14"/>
      <c r="G15" s="14"/>
      <c r="H15" s="14"/>
      <c r="I15" s="14">
        <f t="shared" si="1"/>
        <v>0</v>
      </c>
      <c r="J15" s="14">
        <v>0</v>
      </c>
      <c r="K15" s="14">
        <v>0</v>
      </c>
      <c r="L15" s="14">
        <v>0</v>
      </c>
      <c r="M15" s="14">
        <f t="shared" si="2"/>
        <v>0</v>
      </c>
      <c r="N15" s="14">
        <v>0</v>
      </c>
      <c r="O15" s="14"/>
      <c r="P15" s="14"/>
      <c r="Q15" s="14">
        <f t="shared" si="3"/>
        <v>0</v>
      </c>
      <c r="R15" s="14"/>
      <c r="S15" s="14">
        <v>0</v>
      </c>
      <c r="T15" s="14">
        <v>0</v>
      </c>
      <c r="U15" s="14">
        <f t="shared" si="4"/>
        <v>0</v>
      </c>
      <c r="V15" s="14"/>
      <c r="W15" s="14"/>
      <c r="X15" s="14">
        <v>0</v>
      </c>
      <c r="Y15" s="14">
        <f t="shared" si="5"/>
        <v>0</v>
      </c>
      <c r="Z15" s="16">
        <f t="shared" si="6"/>
        <v>0</v>
      </c>
    </row>
    <row r="16" spans="1:26" x14ac:dyDescent="0.3">
      <c r="A16" s="14"/>
      <c r="B16" s="14"/>
      <c r="C16" s="14"/>
      <c r="D16" s="14"/>
      <c r="E16" s="14">
        <f t="shared" si="0"/>
        <v>0</v>
      </c>
      <c r="F16" s="14"/>
      <c r="G16" s="14"/>
      <c r="H16" s="14"/>
      <c r="I16" s="14">
        <f t="shared" si="1"/>
        <v>0</v>
      </c>
      <c r="J16" s="14"/>
      <c r="K16" s="14"/>
      <c r="L16" s="14"/>
      <c r="M16" s="14">
        <f t="shared" si="2"/>
        <v>0</v>
      </c>
      <c r="N16" s="14"/>
      <c r="O16" s="14"/>
      <c r="P16" s="14"/>
      <c r="Q16" s="14">
        <f t="shared" si="3"/>
        <v>0</v>
      </c>
      <c r="R16" s="14"/>
      <c r="S16" s="14">
        <v>0</v>
      </c>
      <c r="T16" s="14">
        <v>0</v>
      </c>
      <c r="U16" s="14">
        <f t="shared" si="4"/>
        <v>0</v>
      </c>
      <c r="V16" s="14"/>
      <c r="W16" s="14"/>
      <c r="X16" s="14"/>
      <c r="Y16" s="14">
        <f t="shared" si="5"/>
        <v>0</v>
      </c>
      <c r="Z16" s="16">
        <f t="shared" si="6"/>
        <v>0</v>
      </c>
    </row>
    <row r="17" spans="1:26" x14ac:dyDescent="0.3">
      <c r="A17" s="1" t="s">
        <v>91</v>
      </c>
      <c r="B17" s="1">
        <v>0</v>
      </c>
      <c r="C17" s="1"/>
      <c r="D17" s="1"/>
      <c r="E17" s="14">
        <f t="shared" si="0"/>
        <v>0</v>
      </c>
      <c r="F17" s="1">
        <v>0</v>
      </c>
      <c r="G17" s="1"/>
      <c r="H17" s="1"/>
      <c r="I17" s="14">
        <f t="shared" si="1"/>
        <v>0</v>
      </c>
      <c r="J17" s="1">
        <v>0</v>
      </c>
      <c r="K17" s="1"/>
      <c r="L17" s="1"/>
      <c r="M17" s="14">
        <f t="shared" si="2"/>
        <v>0</v>
      </c>
      <c r="N17" s="1">
        <v>0</v>
      </c>
      <c r="O17" s="1"/>
      <c r="P17" s="1"/>
      <c r="Q17" s="14">
        <f t="shared" si="3"/>
        <v>0</v>
      </c>
      <c r="R17" s="1">
        <v>0</v>
      </c>
      <c r="S17" s="1">
        <v>0</v>
      </c>
      <c r="T17" s="14">
        <v>0</v>
      </c>
      <c r="U17" s="14">
        <f t="shared" si="4"/>
        <v>0</v>
      </c>
      <c r="V17" s="1">
        <v>0</v>
      </c>
      <c r="W17" s="1">
        <v>0</v>
      </c>
      <c r="X17" s="1">
        <v>0</v>
      </c>
      <c r="Y17" s="14">
        <f t="shared" si="5"/>
        <v>0</v>
      </c>
      <c r="Z17" s="16">
        <f t="shared" si="6"/>
        <v>0</v>
      </c>
    </row>
    <row r="18" spans="1:26" x14ac:dyDescent="0.3">
      <c r="A18" s="1" t="s">
        <v>92</v>
      </c>
      <c r="B18" s="1">
        <v>0</v>
      </c>
      <c r="C18" s="1"/>
      <c r="D18" s="1"/>
      <c r="E18" s="14">
        <f t="shared" si="0"/>
        <v>0</v>
      </c>
      <c r="F18" s="1">
        <v>0</v>
      </c>
      <c r="G18" s="1"/>
      <c r="H18" s="1"/>
      <c r="I18" s="14">
        <f t="shared" si="1"/>
        <v>0</v>
      </c>
      <c r="J18" s="1">
        <v>0</v>
      </c>
      <c r="K18" s="1"/>
      <c r="L18" s="1"/>
      <c r="M18" s="14">
        <f t="shared" si="2"/>
        <v>0</v>
      </c>
      <c r="N18" s="1">
        <v>0</v>
      </c>
      <c r="O18" s="1"/>
      <c r="P18" s="1"/>
      <c r="Q18" s="14">
        <f t="shared" si="3"/>
        <v>0</v>
      </c>
      <c r="R18" s="1">
        <v>0</v>
      </c>
      <c r="S18" s="1">
        <v>0</v>
      </c>
      <c r="T18" s="14">
        <v>0</v>
      </c>
      <c r="U18" s="14">
        <f t="shared" si="4"/>
        <v>0</v>
      </c>
      <c r="V18" s="1">
        <v>0</v>
      </c>
      <c r="W18" s="1">
        <v>0</v>
      </c>
      <c r="X18" s="1">
        <v>0</v>
      </c>
      <c r="Y18" s="14">
        <f t="shared" si="5"/>
        <v>0</v>
      </c>
      <c r="Z18" s="16">
        <f t="shared" si="6"/>
        <v>0</v>
      </c>
    </row>
    <row r="19" spans="1:26" x14ac:dyDescent="0.3">
      <c r="A19" s="1" t="s">
        <v>109</v>
      </c>
      <c r="B19" s="1"/>
      <c r="C19" s="1"/>
      <c r="D19" s="1"/>
      <c r="E19" s="14">
        <f t="shared" si="0"/>
        <v>0</v>
      </c>
      <c r="F19" s="1"/>
      <c r="G19" s="1"/>
      <c r="H19" s="1"/>
      <c r="I19" s="14">
        <f t="shared" si="1"/>
        <v>0</v>
      </c>
      <c r="J19" s="1"/>
      <c r="K19" s="1"/>
      <c r="L19" s="1"/>
      <c r="M19" s="14">
        <f t="shared" si="2"/>
        <v>0</v>
      </c>
      <c r="N19" s="1"/>
      <c r="O19" s="1"/>
      <c r="P19" s="1"/>
      <c r="Q19" s="14">
        <f t="shared" si="3"/>
        <v>0</v>
      </c>
      <c r="R19" s="1"/>
      <c r="S19" s="1">
        <v>0</v>
      </c>
      <c r="T19" s="14">
        <v>0</v>
      </c>
      <c r="U19" s="14">
        <f t="shared" si="4"/>
        <v>0</v>
      </c>
      <c r="V19" s="1"/>
      <c r="W19" s="1">
        <v>0</v>
      </c>
      <c r="X19" s="1">
        <v>0</v>
      </c>
      <c r="Y19" s="14">
        <f t="shared" si="5"/>
        <v>0</v>
      </c>
      <c r="Z19" s="16">
        <f t="shared" si="6"/>
        <v>0</v>
      </c>
    </row>
    <row r="20" spans="1:26" x14ac:dyDescent="0.3">
      <c r="A20" s="1" t="s">
        <v>110</v>
      </c>
      <c r="B20" s="1"/>
      <c r="C20" s="1"/>
      <c r="D20" s="1"/>
      <c r="E20" s="14">
        <f t="shared" si="0"/>
        <v>0</v>
      </c>
      <c r="F20" s="1"/>
      <c r="G20" s="1"/>
      <c r="H20" s="1"/>
      <c r="I20" s="14">
        <f t="shared" si="1"/>
        <v>0</v>
      </c>
      <c r="J20" s="1"/>
      <c r="K20" s="1"/>
      <c r="L20" s="1"/>
      <c r="M20" s="14">
        <f t="shared" si="2"/>
        <v>0</v>
      </c>
      <c r="N20" s="1"/>
      <c r="O20" s="1"/>
      <c r="P20" s="1"/>
      <c r="Q20" s="14">
        <f t="shared" si="3"/>
        <v>0</v>
      </c>
      <c r="R20" s="1"/>
      <c r="S20" s="1">
        <v>0</v>
      </c>
      <c r="T20" s="14">
        <v>0</v>
      </c>
      <c r="U20" s="14">
        <f t="shared" si="4"/>
        <v>0</v>
      </c>
      <c r="V20" s="1"/>
      <c r="W20" s="1">
        <v>0</v>
      </c>
      <c r="X20" s="1">
        <v>0</v>
      </c>
      <c r="Y20" s="14">
        <f t="shared" si="5"/>
        <v>0</v>
      </c>
      <c r="Z20" s="16">
        <f t="shared" si="6"/>
        <v>0</v>
      </c>
    </row>
    <row r="21" spans="1:26" x14ac:dyDescent="0.3">
      <c r="A21" s="1"/>
      <c r="B21" s="1"/>
      <c r="C21" s="1"/>
      <c r="D21" s="1"/>
      <c r="E21" s="14">
        <f t="shared" si="0"/>
        <v>0</v>
      </c>
      <c r="F21" s="1"/>
      <c r="G21" s="1"/>
      <c r="H21" s="1"/>
      <c r="I21" s="14">
        <f t="shared" si="1"/>
        <v>0</v>
      </c>
      <c r="J21" s="1"/>
      <c r="K21" s="1"/>
      <c r="L21" s="1"/>
      <c r="M21" s="14">
        <f t="shared" si="2"/>
        <v>0</v>
      </c>
      <c r="N21" s="1"/>
      <c r="O21" s="1"/>
      <c r="P21" s="1"/>
      <c r="Q21" s="14">
        <f t="shared" si="3"/>
        <v>0</v>
      </c>
      <c r="R21" s="1"/>
      <c r="S21" s="1">
        <v>0</v>
      </c>
      <c r="T21" s="14">
        <v>0</v>
      </c>
      <c r="U21" s="14">
        <f t="shared" si="4"/>
        <v>0</v>
      </c>
      <c r="V21" s="1"/>
      <c r="W21" s="1"/>
      <c r="X21" s="1"/>
      <c r="Y21" s="14">
        <f t="shared" si="5"/>
        <v>0</v>
      </c>
      <c r="Z21" s="16">
        <f t="shared" si="6"/>
        <v>0</v>
      </c>
    </row>
    <row r="22" spans="1:26" x14ac:dyDescent="0.3">
      <c r="A22" s="14" t="s">
        <v>93</v>
      </c>
      <c r="B22" s="14"/>
      <c r="C22" s="14"/>
      <c r="D22" s="14"/>
      <c r="E22" s="14">
        <f t="shared" si="0"/>
        <v>0</v>
      </c>
      <c r="F22" s="14"/>
      <c r="G22" s="14"/>
      <c r="H22" s="14"/>
      <c r="I22" s="14">
        <f t="shared" si="1"/>
        <v>0</v>
      </c>
      <c r="J22" s="14"/>
      <c r="K22" s="14"/>
      <c r="L22" s="14"/>
      <c r="M22" s="14">
        <f t="shared" si="2"/>
        <v>0</v>
      </c>
      <c r="N22" s="14"/>
      <c r="O22" s="14"/>
      <c r="P22" s="14"/>
      <c r="Q22" s="14">
        <f t="shared" si="3"/>
        <v>0</v>
      </c>
      <c r="R22" s="14"/>
      <c r="S22" s="14">
        <v>2</v>
      </c>
      <c r="T22" s="14">
        <v>0</v>
      </c>
      <c r="U22" s="14">
        <f t="shared" si="4"/>
        <v>2</v>
      </c>
      <c r="V22" s="14"/>
      <c r="W22" s="14">
        <v>4</v>
      </c>
      <c r="X22" s="14">
        <v>0</v>
      </c>
      <c r="Y22" s="14">
        <f t="shared" si="5"/>
        <v>4</v>
      </c>
      <c r="Z22" s="16">
        <f t="shared" si="6"/>
        <v>6</v>
      </c>
    </row>
    <row r="23" spans="1:26" x14ac:dyDescent="0.3">
      <c r="A23" s="15" t="s">
        <v>94</v>
      </c>
      <c r="B23" s="15"/>
      <c r="C23" s="15"/>
      <c r="D23" s="15"/>
      <c r="E23" s="14">
        <f t="shared" si="0"/>
        <v>0</v>
      </c>
      <c r="F23" s="15"/>
      <c r="G23" s="15"/>
      <c r="H23" s="15"/>
      <c r="I23" s="14">
        <f t="shared" si="1"/>
        <v>0</v>
      </c>
      <c r="J23" s="15"/>
      <c r="K23" s="15"/>
      <c r="L23" s="15"/>
      <c r="M23" s="14">
        <f t="shared" si="2"/>
        <v>0</v>
      </c>
      <c r="N23" s="15"/>
      <c r="O23" s="15"/>
      <c r="P23" s="15"/>
      <c r="Q23" s="14">
        <f t="shared" si="3"/>
        <v>0</v>
      </c>
      <c r="R23" s="15"/>
      <c r="S23" s="15">
        <v>2</v>
      </c>
      <c r="T23" s="15">
        <v>0</v>
      </c>
      <c r="U23" s="14">
        <f t="shared" si="4"/>
        <v>2</v>
      </c>
      <c r="V23" s="15"/>
      <c r="W23" s="15">
        <v>2</v>
      </c>
      <c r="X23" s="15">
        <v>0</v>
      </c>
      <c r="Y23" s="14">
        <f t="shared" si="5"/>
        <v>2</v>
      </c>
      <c r="Z23" s="16">
        <f t="shared" si="6"/>
        <v>4</v>
      </c>
    </row>
    <row r="24" spans="1:26" x14ac:dyDescent="0.3">
      <c r="A24" s="14" t="s">
        <v>95</v>
      </c>
      <c r="B24" s="14"/>
      <c r="C24" s="14"/>
      <c r="D24" s="14"/>
      <c r="E24" s="14">
        <f t="shared" si="0"/>
        <v>0</v>
      </c>
      <c r="F24" s="14"/>
      <c r="G24" s="14"/>
      <c r="H24" s="14"/>
      <c r="I24" s="14">
        <f t="shared" si="1"/>
        <v>0</v>
      </c>
      <c r="J24" s="14"/>
      <c r="K24" s="14"/>
      <c r="L24" s="14"/>
      <c r="M24" s="14">
        <f t="shared" si="2"/>
        <v>0</v>
      </c>
      <c r="N24" s="14"/>
      <c r="O24" s="14"/>
      <c r="P24" s="14"/>
      <c r="Q24" s="14">
        <f t="shared" si="3"/>
        <v>0</v>
      </c>
      <c r="R24" s="14"/>
      <c r="S24" s="14">
        <v>0</v>
      </c>
      <c r="T24" s="14">
        <v>0</v>
      </c>
      <c r="U24" s="14">
        <f t="shared" si="4"/>
        <v>0</v>
      </c>
      <c r="V24" s="14"/>
      <c r="W24" s="14">
        <v>0</v>
      </c>
      <c r="X24" s="14">
        <v>0</v>
      </c>
      <c r="Y24" s="14">
        <f t="shared" si="5"/>
        <v>0</v>
      </c>
      <c r="Z24" s="16">
        <f t="shared" si="6"/>
        <v>0</v>
      </c>
    </row>
    <row r="25" spans="1:26" x14ac:dyDescent="0.3">
      <c r="A25" s="51" t="s">
        <v>186</v>
      </c>
      <c r="B25" s="14"/>
      <c r="C25" s="14"/>
      <c r="D25" s="14"/>
      <c r="E25" s="14">
        <f t="shared" si="0"/>
        <v>0</v>
      </c>
      <c r="F25" s="14"/>
      <c r="G25" s="14"/>
      <c r="H25" s="14"/>
      <c r="I25" s="14">
        <f t="shared" si="1"/>
        <v>0</v>
      </c>
      <c r="J25" s="14"/>
      <c r="K25" s="14"/>
      <c r="L25" s="14"/>
      <c r="M25" s="14">
        <f t="shared" si="2"/>
        <v>0</v>
      </c>
      <c r="N25" s="14"/>
      <c r="O25" s="14"/>
      <c r="P25" s="14"/>
      <c r="Q25" s="14">
        <f t="shared" si="3"/>
        <v>0</v>
      </c>
      <c r="R25" s="14"/>
      <c r="S25" s="14"/>
      <c r="T25" s="14"/>
      <c r="U25" s="14">
        <f t="shared" si="4"/>
        <v>0</v>
      </c>
      <c r="V25" s="14"/>
      <c r="W25" s="14">
        <v>0</v>
      </c>
      <c r="X25" s="14">
        <v>0</v>
      </c>
      <c r="Y25" s="14">
        <f t="shared" si="5"/>
        <v>0</v>
      </c>
      <c r="Z25" s="16">
        <f t="shared" si="6"/>
        <v>0</v>
      </c>
    </row>
    <row r="26" spans="1:26" x14ac:dyDescent="0.3">
      <c r="A26" s="51" t="s">
        <v>187</v>
      </c>
      <c r="B26" s="14"/>
      <c r="C26" s="14"/>
      <c r="D26" s="14"/>
      <c r="E26" s="14">
        <f t="shared" si="0"/>
        <v>0</v>
      </c>
      <c r="F26" s="14"/>
      <c r="G26" s="14"/>
      <c r="H26" s="14"/>
      <c r="I26" s="14">
        <f t="shared" si="1"/>
        <v>0</v>
      </c>
      <c r="J26" s="14"/>
      <c r="K26" s="14"/>
      <c r="L26" s="14"/>
      <c r="M26" s="14">
        <f t="shared" si="2"/>
        <v>0</v>
      </c>
      <c r="N26" s="14"/>
      <c r="O26" s="14"/>
      <c r="P26" s="14"/>
      <c r="Q26" s="14">
        <f t="shared" si="3"/>
        <v>0</v>
      </c>
      <c r="R26" s="14"/>
      <c r="S26" s="14"/>
      <c r="T26" s="14"/>
      <c r="U26" s="14">
        <f t="shared" si="4"/>
        <v>0</v>
      </c>
      <c r="V26" s="14"/>
      <c r="W26" s="14">
        <v>0</v>
      </c>
      <c r="X26" s="14">
        <v>0</v>
      </c>
      <c r="Y26" s="14">
        <f t="shared" si="5"/>
        <v>0</v>
      </c>
      <c r="Z26" s="16">
        <f t="shared" si="6"/>
        <v>0</v>
      </c>
    </row>
    <row r="27" spans="1:26" x14ac:dyDescent="0.3">
      <c r="A27" s="51" t="s">
        <v>188</v>
      </c>
      <c r="B27" s="14"/>
      <c r="C27" s="14"/>
      <c r="D27" s="14"/>
      <c r="E27" s="14">
        <f t="shared" si="0"/>
        <v>0</v>
      </c>
      <c r="F27" s="14"/>
      <c r="G27" s="14"/>
      <c r="H27" s="14"/>
      <c r="I27" s="14">
        <f t="shared" si="1"/>
        <v>0</v>
      </c>
      <c r="J27" s="14"/>
      <c r="K27" s="14"/>
      <c r="L27" s="14"/>
      <c r="M27" s="14">
        <f t="shared" si="2"/>
        <v>0</v>
      </c>
      <c r="N27" s="14"/>
      <c r="O27" s="14"/>
      <c r="P27" s="14"/>
      <c r="Q27" s="14">
        <f t="shared" si="3"/>
        <v>0</v>
      </c>
      <c r="R27" s="14"/>
      <c r="S27" s="14"/>
      <c r="T27" s="14"/>
      <c r="U27" s="14">
        <f t="shared" si="4"/>
        <v>0</v>
      </c>
      <c r="V27" s="14"/>
      <c r="W27" s="14">
        <v>4</v>
      </c>
      <c r="X27" s="14">
        <v>0</v>
      </c>
      <c r="Y27" s="14">
        <f t="shared" si="5"/>
        <v>4</v>
      </c>
      <c r="Z27" s="16">
        <f t="shared" si="6"/>
        <v>4</v>
      </c>
    </row>
    <row r="28" spans="1:26" x14ac:dyDescent="0.3">
      <c r="A28" s="51" t="s">
        <v>189</v>
      </c>
      <c r="B28" s="14"/>
      <c r="C28" s="14"/>
      <c r="D28" s="14"/>
      <c r="E28" s="14">
        <f t="shared" si="0"/>
        <v>0</v>
      </c>
      <c r="F28" s="14"/>
      <c r="G28" s="14"/>
      <c r="H28" s="14"/>
      <c r="I28" s="14">
        <f t="shared" si="1"/>
        <v>0</v>
      </c>
      <c r="J28" s="14"/>
      <c r="K28" s="14"/>
      <c r="L28" s="14"/>
      <c r="M28" s="14">
        <f t="shared" si="2"/>
        <v>0</v>
      </c>
      <c r="N28" s="14"/>
      <c r="O28" s="14"/>
      <c r="P28" s="14"/>
      <c r="Q28" s="14">
        <f t="shared" si="3"/>
        <v>0</v>
      </c>
      <c r="R28" s="14"/>
      <c r="S28" s="14"/>
      <c r="T28" s="14"/>
      <c r="U28" s="14">
        <f t="shared" si="4"/>
        <v>0</v>
      </c>
      <c r="V28" s="14"/>
      <c r="W28" s="14">
        <v>0</v>
      </c>
      <c r="X28" s="14">
        <v>0</v>
      </c>
      <c r="Y28" s="14">
        <f t="shared" si="5"/>
        <v>0</v>
      </c>
      <c r="Z28" s="16">
        <f t="shared" si="6"/>
        <v>0</v>
      </c>
    </row>
    <row r="29" spans="1:26" x14ac:dyDescent="0.3">
      <c r="A29" s="15" t="s">
        <v>96</v>
      </c>
      <c r="B29" s="15">
        <v>0</v>
      </c>
      <c r="C29" s="15"/>
      <c r="D29" s="15"/>
      <c r="E29" s="14">
        <f t="shared" si="0"/>
        <v>0</v>
      </c>
      <c r="F29" s="15">
        <v>0</v>
      </c>
      <c r="G29" s="15"/>
      <c r="H29" s="15"/>
      <c r="I29" s="14">
        <f t="shared" si="1"/>
        <v>0</v>
      </c>
      <c r="J29" s="15">
        <v>0</v>
      </c>
      <c r="K29" s="15"/>
      <c r="L29" s="15"/>
      <c r="M29" s="14">
        <f t="shared" si="2"/>
        <v>0</v>
      </c>
      <c r="N29" s="15">
        <v>0</v>
      </c>
      <c r="O29" s="15"/>
      <c r="P29" s="15"/>
      <c r="Q29" s="14">
        <f t="shared" si="3"/>
        <v>0</v>
      </c>
      <c r="R29" s="15">
        <v>0</v>
      </c>
      <c r="S29" s="15">
        <v>1</v>
      </c>
      <c r="T29" s="15">
        <v>0</v>
      </c>
      <c r="U29" s="14">
        <f t="shared" si="4"/>
        <v>1</v>
      </c>
      <c r="V29" s="15">
        <v>0</v>
      </c>
      <c r="W29" s="15">
        <v>4</v>
      </c>
      <c r="X29" s="15">
        <v>0</v>
      </c>
      <c r="Y29" s="14">
        <f t="shared" si="5"/>
        <v>4</v>
      </c>
      <c r="Z29" s="16">
        <f t="shared" si="6"/>
        <v>5</v>
      </c>
    </row>
    <row r="30" spans="1:26" x14ac:dyDescent="0.3">
      <c r="A30" s="15" t="s">
        <v>97</v>
      </c>
      <c r="B30" s="1"/>
      <c r="C30" s="1"/>
      <c r="D30" s="1"/>
      <c r="E30" s="14">
        <f t="shared" si="0"/>
        <v>0</v>
      </c>
      <c r="F30" s="1"/>
      <c r="G30" s="1"/>
      <c r="H30" s="1"/>
      <c r="I30" s="14">
        <f t="shared" si="1"/>
        <v>0</v>
      </c>
      <c r="J30" s="1"/>
      <c r="K30" s="1"/>
      <c r="L30" s="1"/>
      <c r="M30" s="14">
        <f t="shared" si="2"/>
        <v>0</v>
      </c>
      <c r="N30" s="1"/>
      <c r="O30" s="1"/>
      <c r="P30" s="1"/>
      <c r="Q30" s="14">
        <f t="shared" si="3"/>
        <v>0</v>
      </c>
      <c r="R30" s="1"/>
      <c r="S30" s="1">
        <v>0</v>
      </c>
      <c r="T30" s="14">
        <v>0</v>
      </c>
      <c r="U30" s="14">
        <f t="shared" si="4"/>
        <v>0</v>
      </c>
      <c r="V30" s="1"/>
      <c r="W30" s="1">
        <v>0</v>
      </c>
      <c r="X30" s="1">
        <v>0</v>
      </c>
      <c r="Y30" s="14">
        <f t="shared" si="5"/>
        <v>0</v>
      </c>
      <c r="Z30" s="16">
        <f t="shared" si="6"/>
        <v>0</v>
      </c>
    </row>
    <row r="31" spans="1:26" x14ac:dyDescent="0.3">
      <c r="A31" s="15"/>
      <c r="B31" s="1"/>
      <c r="C31" s="1"/>
      <c r="D31" s="1"/>
      <c r="E31" s="14">
        <f t="shared" si="0"/>
        <v>0</v>
      </c>
      <c r="F31" s="1"/>
      <c r="G31" s="1"/>
      <c r="H31" s="1"/>
      <c r="I31" s="14">
        <f t="shared" si="1"/>
        <v>0</v>
      </c>
      <c r="J31" s="1"/>
      <c r="K31" s="1"/>
      <c r="L31" s="1"/>
      <c r="M31" s="14">
        <f t="shared" si="2"/>
        <v>0</v>
      </c>
      <c r="N31" s="1"/>
      <c r="O31" s="1"/>
      <c r="P31" s="1"/>
      <c r="Q31" s="14">
        <f t="shared" si="3"/>
        <v>0</v>
      </c>
      <c r="R31" s="1"/>
      <c r="S31" s="1">
        <v>0</v>
      </c>
      <c r="T31" s="14">
        <v>0</v>
      </c>
      <c r="U31" s="14">
        <f t="shared" si="4"/>
        <v>0</v>
      </c>
      <c r="V31" s="1"/>
      <c r="W31" s="1"/>
      <c r="X31" s="1"/>
      <c r="Y31" s="14">
        <f t="shared" si="5"/>
        <v>0</v>
      </c>
      <c r="Z31" s="16">
        <f t="shared" si="6"/>
        <v>0</v>
      </c>
    </row>
    <row r="32" spans="1:26" x14ac:dyDescent="0.3">
      <c r="A32" s="1" t="s">
        <v>98</v>
      </c>
      <c r="B32" s="1">
        <v>0</v>
      </c>
      <c r="C32" s="1"/>
      <c r="D32" s="1"/>
      <c r="E32" s="14">
        <f t="shared" si="0"/>
        <v>0</v>
      </c>
      <c r="F32" s="1">
        <v>0</v>
      </c>
      <c r="G32" s="1"/>
      <c r="H32" s="1"/>
      <c r="I32" s="14">
        <f t="shared" si="1"/>
        <v>0</v>
      </c>
      <c r="J32" s="1">
        <v>0</v>
      </c>
      <c r="K32" s="1"/>
      <c r="L32" s="1"/>
      <c r="M32" s="14">
        <f t="shared" si="2"/>
        <v>0</v>
      </c>
      <c r="N32" s="1">
        <v>0</v>
      </c>
      <c r="O32" s="1"/>
      <c r="P32" s="1"/>
      <c r="Q32" s="14">
        <f t="shared" si="3"/>
        <v>0</v>
      </c>
      <c r="R32" s="1">
        <v>0</v>
      </c>
      <c r="S32" s="1">
        <v>0</v>
      </c>
      <c r="T32" s="14">
        <v>0</v>
      </c>
      <c r="U32" s="14">
        <f t="shared" si="4"/>
        <v>0</v>
      </c>
      <c r="V32" s="1">
        <v>0</v>
      </c>
      <c r="W32" s="1">
        <v>0</v>
      </c>
      <c r="X32" s="1">
        <v>0</v>
      </c>
      <c r="Y32" s="14">
        <f t="shared" si="5"/>
        <v>0</v>
      </c>
      <c r="Z32" s="16">
        <f t="shared" si="6"/>
        <v>0</v>
      </c>
    </row>
    <row r="33" spans="1:26" x14ac:dyDescent="0.3">
      <c r="A33" s="1" t="s">
        <v>99</v>
      </c>
      <c r="B33" s="1">
        <v>0</v>
      </c>
      <c r="C33" s="1"/>
      <c r="D33" s="1"/>
      <c r="E33" s="14">
        <f t="shared" si="0"/>
        <v>0</v>
      </c>
      <c r="F33" s="1">
        <v>0</v>
      </c>
      <c r="G33" s="1"/>
      <c r="H33" s="1"/>
      <c r="I33" s="14">
        <f t="shared" si="1"/>
        <v>0</v>
      </c>
      <c r="J33" s="1">
        <v>0</v>
      </c>
      <c r="K33" s="1"/>
      <c r="L33" s="1"/>
      <c r="M33" s="14">
        <f t="shared" si="2"/>
        <v>0</v>
      </c>
      <c r="N33" s="1">
        <v>0</v>
      </c>
      <c r="O33" s="1"/>
      <c r="P33" s="1"/>
      <c r="Q33" s="14">
        <f t="shared" si="3"/>
        <v>0</v>
      </c>
      <c r="R33" s="1">
        <v>0</v>
      </c>
      <c r="S33" s="1">
        <v>0</v>
      </c>
      <c r="T33" s="14">
        <v>0</v>
      </c>
      <c r="U33" s="14">
        <f t="shared" si="4"/>
        <v>0</v>
      </c>
      <c r="V33" s="1">
        <v>0</v>
      </c>
      <c r="W33" s="1">
        <v>0</v>
      </c>
      <c r="X33" s="1"/>
      <c r="Y33" s="14">
        <f t="shared" si="5"/>
        <v>0</v>
      </c>
      <c r="Z33" s="16">
        <f t="shared" si="6"/>
        <v>0</v>
      </c>
    </row>
    <row r="34" spans="1:26" x14ac:dyDescent="0.3">
      <c r="A34" s="1"/>
      <c r="B34" s="1"/>
      <c r="C34" s="1"/>
      <c r="D34" s="1"/>
      <c r="E34" s="14">
        <f t="shared" si="0"/>
        <v>0</v>
      </c>
      <c r="F34" s="1"/>
      <c r="G34" s="1"/>
      <c r="H34" s="1"/>
      <c r="I34" s="14">
        <f t="shared" si="1"/>
        <v>0</v>
      </c>
      <c r="J34" s="1"/>
      <c r="K34" s="1"/>
      <c r="L34" s="1"/>
      <c r="M34" s="14">
        <f t="shared" si="2"/>
        <v>0</v>
      </c>
      <c r="N34" s="1"/>
      <c r="O34" s="1"/>
      <c r="P34" s="1"/>
      <c r="Q34" s="14">
        <f t="shared" si="3"/>
        <v>0</v>
      </c>
      <c r="R34" s="1"/>
      <c r="S34" s="1">
        <v>0</v>
      </c>
      <c r="T34" s="14">
        <v>0</v>
      </c>
      <c r="U34" s="14">
        <f t="shared" si="4"/>
        <v>0</v>
      </c>
      <c r="V34" s="1"/>
      <c r="W34" s="1"/>
      <c r="X34" s="1"/>
      <c r="Y34" s="14">
        <f t="shared" si="5"/>
        <v>0</v>
      </c>
      <c r="Z34" s="16">
        <f t="shared" si="6"/>
        <v>0</v>
      </c>
    </row>
    <row r="35" spans="1:26" x14ac:dyDescent="0.3">
      <c r="A35" s="15" t="s">
        <v>100</v>
      </c>
      <c r="B35" s="15">
        <v>0</v>
      </c>
      <c r="C35" s="15"/>
      <c r="D35" s="15"/>
      <c r="E35" s="14">
        <f t="shared" si="0"/>
        <v>0</v>
      </c>
      <c r="F35" s="15">
        <v>0</v>
      </c>
      <c r="G35" s="15"/>
      <c r="H35" s="15"/>
      <c r="I35" s="14">
        <f t="shared" si="1"/>
        <v>0</v>
      </c>
      <c r="J35" s="15">
        <v>0</v>
      </c>
      <c r="K35" s="15"/>
      <c r="L35" s="15"/>
      <c r="M35" s="14">
        <f t="shared" si="2"/>
        <v>0</v>
      </c>
      <c r="N35" s="15">
        <v>0</v>
      </c>
      <c r="O35" s="15"/>
      <c r="P35" s="15"/>
      <c r="Q35" s="14">
        <f t="shared" si="3"/>
        <v>0</v>
      </c>
      <c r="R35" s="15">
        <v>0</v>
      </c>
      <c r="S35" s="15">
        <v>0</v>
      </c>
      <c r="T35" s="15">
        <v>0</v>
      </c>
      <c r="U35" s="14">
        <f t="shared" si="4"/>
        <v>0</v>
      </c>
      <c r="V35" s="15">
        <v>0</v>
      </c>
      <c r="W35" s="15">
        <v>0</v>
      </c>
      <c r="X35" s="15">
        <v>2</v>
      </c>
      <c r="Y35" s="14">
        <f t="shared" si="5"/>
        <v>2</v>
      </c>
      <c r="Z35" s="16">
        <f t="shared" si="6"/>
        <v>2</v>
      </c>
    </row>
    <row r="36" spans="1:26" x14ac:dyDescent="0.3">
      <c r="A36" s="14" t="s">
        <v>101</v>
      </c>
      <c r="B36" s="14">
        <v>0</v>
      </c>
      <c r="C36" s="14"/>
      <c r="D36" s="14"/>
      <c r="E36" s="14">
        <f t="shared" si="0"/>
        <v>0</v>
      </c>
      <c r="F36" s="14">
        <v>0</v>
      </c>
      <c r="G36" s="14"/>
      <c r="H36" s="14"/>
      <c r="I36" s="14">
        <f t="shared" si="1"/>
        <v>0</v>
      </c>
      <c r="J36" s="14">
        <v>0</v>
      </c>
      <c r="K36" s="14"/>
      <c r="L36" s="14"/>
      <c r="M36" s="14">
        <f t="shared" si="2"/>
        <v>0</v>
      </c>
      <c r="N36" s="14">
        <v>0</v>
      </c>
      <c r="O36" s="14"/>
      <c r="P36" s="14"/>
      <c r="Q36" s="14">
        <f t="shared" si="3"/>
        <v>0</v>
      </c>
      <c r="R36" s="14">
        <v>0</v>
      </c>
      <c r="S36" s="14">
        <v>1</v>
      </c>
      <c r="T36" s="14">
        <v>0</v>
      </c>
      <c r="U36" s="14">
        <f t="shared" si="4"/>
        <v>1</v>
      </c>
      <c r="V36" s="14">
        <v>0</v>
      </c>
      <c r="W36" s="14">
        <v>6</v>
      </c>
      <c r="X36" s="14">
        <v>1</v>
      </c>
      <c r="Y36" s="14">
        <f t="shared" si="5"/>
        <v>7</v>
      </c>
      <c r="Z36" s="16">
        <f t="shared" si="6"/>
        <v>8</v>
      </c>
    </row>
    <row r="37" spans="1:26" x14ac:dyDescent="0.3">
      <c r="A37" s="15" t="s">
        <v>102</v>
      </c>
      <c r="B37" s="15">
        <v>0</v>
      </c>
      <c r="C37" s="15"/>
      <c r="D37" s="15"/>
      <c r="E37" s="14">
        <f t="shared" si="0"/>
        <v>0</v>
      </c>
      <c r="F37" s="15">
        <v>0</v>
      </c>
      <c r="G37" s="15"/>
      <c r="H37" s="15"/>
      <c r="I37" s="14">
        <f t="shared" si="1"/>
        <v>0</v>
      </c>
      <c r="J37" s="15">
        <v>0</v>
      </c>
      <c r="K37" s="15"/>
      <c r="L37" s="15"/>
      <c r="M37" s="14">
        <f t="shared" si="2"/>
        <v>0</v>
      </c>
      <c r="N37" s="15">
        <v>0</v>
      </c>
      <c r="O37" s="15"/>
      <c r="P37" s="15"/>
      <c r="Q37" s="14">
        <f t="shared" si="3"/>
        <v>0</v>
      </c>
      <c r="R37" s="15">
        <v>0</v>
      </c>
      <c r="S37" s="15">
        <v>0</v>
      </c>
      <c r="T37" s="15">
        <v>0</v>
      </c>
      <c r="U37" s="14">
        <f t="shared" si="4"/>
        <v>0</v>
      </c>
      <c r="V37" s="15">
        <v>0</v>
      </c>
      <c r="W37" s="15">
        <v>0</v>
      </c>
      <c r="X37" s="15">
        <v>0</v>
      </c>
      <c r="Y37" s="14">
        <f t="shared" si="5"/>
        <v>0</v>
      </c>
      <c r="Z37" s="16">
        <f t="shared" si="6"/>
        <v>0</v>
      </c>
    </row>
    <row r="38" spans="1:26" x14ac:dyDescent="0.3">
      <c r="A38" s="14" t="s">
        <v>103</v>
      </c>
      <c r="B38" s="14">
        <v>0</v>
      </c>
      <c r="C38" s="14"/>
      <c r="D38" s="14"/>
      <c r="E38" s="14">
        <f t="shared" si="0"/>
        <v>0</v>
      </c>
      <c r="F38" s="14">
        <v>0</v>
      </c>
      <c r="G38" s="14"/>
      <c r="H38" s="14"/>
      <c r="I38" s="14">
        <f t="shared" si="1"/>
        <v>0</v>
      </c>
      <c r="J38" s="14">
        <v>0</v>
      </c>
      <c r="K38" s="14"/>
      <c r="L38" s="14"/>
      <c r="M38" s="14">
        <f t="shared" si="2"/>
        <v>0</v>
      </c>
      <c r="N38" s="14">
        <v>0</v>
      </c>
      <c r="O38" s="14"/>
      <c r="P38" s="14"/>
      <c r="Q38" s="14">
        <f t="shared" si="3"/>
        <v>0</v>
      </c>
      <c r="R38" s="14">
        <v>0</v>
      </c>
      <c r="S38" s="14">
        <v>0</v>
      </c>
      <c r="T38" s="14">
        <v>0</v>
      </c>
      <c r="U38" s="14">
        <f t="shared" si="4"/>
        <v>0</v>
      </c>
      <c r="V38" s="14">
        <v>0</v>
      </c>
      <c r="W38" s="14">
        <v>0</v>
      </c>
      <c r="X38" s="14">
        <v>0</v>
      </c>
      <c r="Y38" s="14">
        <f t="shared" si="5"/>
        <v>0</v>
      </c>
      <c r="Z38" s="16">
        <f t="shared" si="6"/>
        <v>0</v>
      </c>
    </row>
    <row r="39" spans="1:26" x14ac:dyDescent="0.3">
      <c r="A39" s="15" t="s">
        <v>104</v>
      </c>
      <c r="B39" s="15"/>
      <c r="C39" s="15"/>
      <c r="D39" s="15"/>
      <c r="E39" s="14">
        <f t="shared" si="0"/>
        <v>0</v>
      </c>
      <c r="F39" s="15"/>
      <c r="G39" s="15"/>
      <c r="H39" s="15"/>
      <c r="I39" s="14">
        <f t="shared" si="1"/>
        <v>0</v>
      </c>
      <c r="J39" s="15"/>
      <c r="K39" s="15"/>
      <c r="L39" s="15"/>
      <c r="M39" s="14">
        <f t="shared" si="2"/>
        <v>0</v>
      </c>
      <c r="N39" s="15"/>
      <c r="O39" s="15"/>
      <c r="P39" s="15"/>
      <c r="Q39" s="14">
        <f t="shared" si="3"/>
        <v>0</v>
      </c>
      <c r="R39" s="15"/>
      <c r="S39" s="15">
        <v>0</v>
      </c>
      <c r="T39" s="15">
        <v>0</v>
      </c>
      <c r="U39" s="14">
        <f t="shared" si="4"/>
        <v>0</v>
      </c>
      <c r="V39" s="15"/>
      <c r="W39" s="15"/>
      <c r="X39" s="15"/>
      <c r="Y39" s="14">
        <f t="shared" si="5"/>
        <v>0</v>
      </c>
      <c r="Z39" s="16">
        <f t="shared" si="6"/>
        <v>0</v>
      </c>
    </row>
    <row r="40" spans="1:26" x14ac:dyDescent="0.3">
      <c r="A40" s="14" t="s">
        <v>105</v>
      </c>
      <c r="B40" s="14">
        <v>0</v>
      </c>
      <c r="C40" s="14"/>
      <c r="D40" s="14"/>
      <c r="E40" s="14">
        <f t="shared" si="0"/>
        <v>0</v>
      </c>
      <c r="F40" s="14">
        <v>0</v>
      </c>
      <c r="G40" s="14"/>
      <c r="H40" s="14"/>
      <c r="I40" s="14">
        <f t="shared" si="1"/>
        <v>0</v>
      </c>
      <c r="J40" s="14">
        <v>0</v>
      </c>
      <c r="K40" s="14"/>
      <c r="L40" s="14"/>
      <c r="M40" s="14">
        <f t="shared" si="2"/>
        <v>0</v>
      </c>
      <c r="N40" s="14">
        <v>0</v>
      </c>
      <c r="O40" s="14"/>
      <c r="P40" s="14"/>
      <c r="Q40" s="14">
        <f t="shared" si="3"/>
        <v>0</v>
      </c>
      <c r="R40" s="14">
        <v>0</v>
      </c>
      <c r="S40" s="14">
        <v>0</v>
      </c>
      <c r="T40" s="14">
        <v>0</v>
      </c>
      <c r="U40" s="14">
        <f t="shared" si="4"/>
        <v>0</v>
      </c>
      <c r="V40" s="14">
        <v>0</v>
      </c>
      <c r="W40" s="14">
        <v>0</v>
      </c>
      <c r="X40" s="14">
        <v>0</v>
      </c>
      <c r="Y40" s="14">
        <f t="shared" si="5"/>
        <v>0</v>
      </c>
      <c r="Z40" s="16">
        <f t="shared" si="6"/>
        <v>0</v>
      </c>
    </row>
    <row r="41" spans="1:26" x14ac:dyDescent="0.3">
      <c r="A41" s="15" t="s">
        <v>106</v>
      </c>
      <c r="B41" s="15">
        <v>0</v>
      </c>
      <c r="C41" s="15"/>
      <c r="D41" s="15"/>
      <c r="E41" s="14">
        <f t="shared" si="0"/>
        <v>0</v>
      </c>
      <c r="F41" s="15">
        <v>0</v>
      </c>
      <c r="G41" s="15"/>
      <c r="H41" s="15"/>
      <c r="I41" s="14">
        <f t="shared" si="1"/>
        <v>0</v>
      </c>
      <c r="J41" s="15">
        <v>0</v>
      </c>
      <c r="K41" s="15"/>
      <c r="L41" s="15"/>
      <c r="M41" s="14">
        <f t="shared" si="2"/>
        <v>0</v>
      </c>
      <c r="N41" s="15">
        <v>0</v>
      </c>
      <c r="O41" s="15"/>
      <c r="P41" s="15"/>
      <c r="Q41" s="14">
        <f t="shared" si="3"/>
        <v>0</v>
      </c>
      <c r="R41" s="15">
        <v>0</v>
      </c>
      <c r="S41" s="15">
        <v>0</v>
      </c>
      <c r="T41" s="15">
        <v>0</v>
      </c>
      <c r="U41" s="14">
        <f t="shared" si="4"/>
        <v>0</v>
      </c>
      <c r="V41" s="15">
        <v>0</v>
      </c>
      <c r="W41" s="15"/>
      <c r="X41" s="15"/>
      <c r="Y41" s="14">
        <f t="shared" si="5"/>
        <v>0</v>
      </c>
      <c r="Z41" s="16">
        <f t="shared" si="6"/>
        <v>0</v>
      </c>
    </row>
    <row r="42" spans="1:26" x14ac:dyDescent="0.3">
      <c r="A42" s="14" t="s">
        <v>107</v>
      </c>
      <c r="B42" s="14">
        <v>0</v>
      </c>
      <c r="C42" s="14"/>
      <c r="D42" s="14"/>
      <c r="E42" s="14">
        <f t="shared" si="0"/>
        <v>0</v>
      </c>
      <c r="F42" s="14">
        <v>0</v>
      </c>
      <c r="G42" s="14"/>
      <c r="H42" s="14"/>
      <c r="I42" s="14">
        <f t="shared" si="1"/>
        <v>0</v>
      </c>
      <c r="J42" s="14">
        <v>0</v>
      </c>
      <c r="K42" s="14"/>
      <c r="L42" s="14"/>
      <c r="M42" s="14">
        <f t="shared" si="2"/>
        <v>0</v>
      </c>
      <c r="N42" s="14">
        <v>0</v>
      </c>
      <c r="O42" s="14"/>
      <c r="P42" s="14"/>
      <c r="Q42" s="14">
        <f t="shared" si="3"/>
        <v>0</v>
      </c>
      <c r="R42" s="14">
        <v>0</v>
      </c>
      <c r="S42" s="14">
        <v>2</v>
      </c>
      <c r="T42" s="14">
        <v>0</v>
      </c>
      <c r="U42" s="14">
        <f t="shared" si="4"/>
        <v>2</v>
      </c>
      <c r="V42" s="14">
        <v>2</v>
      </c>
      <c r="W42" s="14">
        <v>0</v>
      </c>
      <c r="X42" s="14">
        <v>0</v>
      </c>
      <c r="Y42" s="14">
        <f t="shared" si="5"/>
        <v>2</v>
      </c>
      <c r="Z42" s="16">
        <f t="shared" si="6"/>
        <v>4</v>
      </c>
    </row>
    <row r="43" spans="1:26" x14ac:dyDescent="0.3">
      <c r="A43" s="15" t="s">
        <v>108</v>
      </c>
      <c r="B43" s="15">
        <v>0</v>
      </c>
      <c r="C43" s="15"/>
      <c r="D43" s="15"/>
      <c r="E43" s="14">
        <f t="shared" si="0"/>
        <v>0</v>
      </c>
      <c r="F43" s="15">
        <v>0</v>
      </c>
      <c r="G43" s="15"/>
      <c r="H43" s="15"/>
      <c r="I43" s="14">
        <f t="shared" si="1"/>
        <v>0</v>
      </c>
      <c r="J43" s="15">
        <v>0</v>
      </c>
      <c r="K43" s="15"/>
      <c r="L43" s="15"/>
      <c r="M43" s="14">
        <f t="shared" si="2"/>
        <v>0</v>
      </c>
      <c r="N43" s="15">
        <v>0</v>
      </c>
      <c r="O43" s="15"/>
      <c r="P43" s="15"/>
      <c r="Q43" s="14">
        <f t="shared" si="3"/>
        <v>0</v>
      </c>
      <c r="R43" s="15">
        <v>0</v>
      </c>
      <c r="S43" s="15" t="s">
        <v>183</v>
      </c>
      <c r="T43" s="15">
        <v>0</v>
      </c>
      <c r="U43" s="14">
        <f t="shared" si="4"/>
        <v>0</v>
      </c>
      <c r="V43" s="15" t="s">
        <v>190</v>
      </c>
      <c r="W43" s="15"/>
      <c r="X43" s="15"/>
      <c r="Y43" s="14">
        <f t="shared" si="5"/>
        <v>0</v>
      </c>
      <c r="Z43" s="16">
        <f t="shared" si="6"/>
        <v>0</v>
      </c>
    </row>
    <row r="44" spans="1:26" x14ac:dyDescent="0.3">
      <c r="T44" s="50"/>
    </row>
    <row r="45" spans="1:26" x14ac:dyDescent="0.3">
      <c r="T45" s="52"/>
    </row>
    <row r="46" spans="1:26" x14ac:dyDescent="0.3">
      <c r="T46" s="52"/>
    </row>
    <row r="47" spans="1:26" x14ac:dyDescent="0.3">
      <c r="T47" s="52"/>
    </row>
    <row r="48" spans="1:26" x14ac:dyDescent="0.3">
      <c r="T48" s="52"/>
    </row>
    <row r="49" spans="20:20" x14ac:dyDescent="0.3">
      <c r="T49" s="52"/>
    </row>
    <row r="50" spans="20:20" x14ac:dyDescent="0.3">
      <c r="T50" s="52"/>
    </row>
    <row r="51" spans="20:20" x14ac:dyDescent="0.3">
      <c r="T51" s="52"/>
    </row>
    <row r="52" spans="20:20" x14ac:dyDescent="0.3">
      <c r="T52" s="52"/>
    </row>
    <row r="53" spans="20:20" x14ac:dyDescent="0.3">
      <c r="T53" s="52"/>
    </row>
    <row r="54" spans="20:20" x14ac:dyDescent="0.3">
      <c r="T54" s="52"/>
    </row>
  </sheetData>
  <mergeCells count="6">
    <mergeCell ref="V1:Y1"/>
    <mergeCell ref="B1:E1"/>
    <mergeCell ref="F1:I1"/>
    <mergeCell ref="J1:M1"/>
    <mergeCell ref="N1:Q1"/>
    <mergeCell ref="R1:U1"/>
  </mergeCells>
  <dataValidations count="3">
    <dataValidation type="whole" showInputMessage="1" showErrorMessage="1" sqref="Y39 Y41 Y43 I39 U43 I41 I43 M39 M41 M43 Q39 U39 Q41 U41 Q43 B2:D2 F2:Y2">
      <formula1>1</formula1>
      <formula2>200</formula2>
    </dataValidation>
    <dataValidation type="whole" showInputMessage="1" showErrorMessage="1" sqref="B40:D40 F40:Y40">
      <formula1>0</formula1>
      <formula2>200</formula2>
    </dataValidation>
    <dataValidation type="whole" allowBlank="1" showInputMessage="1" showErrorMessage="1" sqref="B3:D38 E3:E41 B42:Y42 E43 E1 F3:Y38">
      <formula1>0</formula1>
      <formula2>100</formula2>
    </dataValidation>
  </dataValidation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D20" sqref="D20"/>
    </sheetView>
  </sheetViews>
  <sheetFormatPr defaultRowHeight="16.5" x14ac:dyDescent="0.3"/>
  <cols>
    <col min="1" max="1" width="17.875" customWidth="1"/>
    <col min="2" max="2" width="85.5" customWidth="1"/>
    <col min="3" max="3" width="46.375" customWidth="1"/>
    <col min="4" max="4" width="64.75" customWidth="1"/>
    <col min="5" max="5" width="39.875" customWidth="1"/>
  </cols>
  <sheetData>
    <row r="1" spans="1:5" x14ac:dyDescent="0.3">
      <c r="A1" s="1" t="s">
        <v>19</v>
      </c>
      <c r="B1" s="1" t="s">
        <v>20</v>
      </c>
      <c r="C1" s="1" t="s">
        <v>21</v>
      </c>
      <c r="D1" s="1"/>
      <c r="E1" s="1" t="s">
        <v>27</v>
      </c>
    </row>
    <row r="2" spans="1:5" x14ac:dyDescent="0.3">
      <c r="A2" s="2" t="s">
        <v>6</v>
      </c>
      <c r="B2" s="2" t="s">
        <v>22</v>
      </c>
      <c r="C2" s="2" t="s">
        <v>25</v>
      </c>
      <c r="D2" s="1"/>
      <c r="E2" s="6" t="s">
        <v>30</v>
      </c>
    </row>
    <row r="3" spans="1:5" x14ac:dyDescent="0.3">
      <c r="A3" s="3" t="s">
        <v>9</v>
      </c>
      <c r="B3" s="3" t="s">
        <v>23</v>
      </c>
      <c r="C3" s="3"/>
      <c r="D3" s="1"/>
      <c r="E3" s="3" t="s">
        <v>28</v>
      </c>
    </row>
    <row r="4" spans="1:5" x14ac:dyDescent="0.3">
      <c r="A4" s="4" t="s">
        <v>7</v>
      </c>
      <c r="B4" s="4" t="s">
        <v>24</v>
      </c>
      <c r="C4" s="4"/>
      <c r="D4" s="1"/>
      <c r="E4" s="4" t="s">
        <v>32</v>
      </c>
    </row>
    <row r="5" spans="1:5" x14ac:dyDescent="0.3">
      <c r="A5" s="5" t="s">
        <v>8</v>
      </c>
      <c r="B5" s="5" t="s">
        <v>26</v>
      </c>
      <c r="C5" s="5"/>
      <c r="D5" s="1"/>
      <c r="E5" s="5" t="s">
        <v>31</v>
      </c>
    </row>
    <row r="6" spans="1:5" x14ac:dyDescent="0.3">
      <c r="A6" s="1"/>
      <c r="B6" s="1"/>
      <c r="C6" s="1"/>
      <c r="D6" s="1"/>
      <c r="E6" s="1"/>
    </row>
    <row r="7" spans="1:5" x14ac:dyDescent="0.3">
      <c r="A7" s="8" t="s">
        <v>12</v>
      </c>
      <c r="B7" s="1"/>
      <c r="C7" s="1"/>
      <c r="D7" s="1"/>
      <c r="E7" s="7" t="s">
        <v>29</v>
      </c>
    </row>
    <row r="9" spans="1:5" x14ac:dyDescent="0.3">
      <c r="A9" s="1" t="s">
        <v>19</v>
      </c>
      <c r="B9" s="1" t="s">
        <v>42</v>
      </c>
      <c r="C9" s="1" t="s">
        <v>43</v>
      </c>
    </row>
    <row r="10" spans="1:5" x14ac:dyDescent="0.3">
      <c r="A10" s="3" t="s">
        <v>33</v>
      </c>
      <c r="B10" s="3" t="s">
        <v>34</v>
      </c>
      <c r="C10" s="3" t="s">
        <v>35</v>
      </c>
    </row>
    <row r="11" spans="1:5" x14ac:dyDescent="0.3">
      <c r="A11" s="4" t="s">
        <v>37</v>
      </c>
      <c r="B11" s="4" t="s">
        <v>38</v>
      </c>
      <c r="C11" s="4" t="s">
        <v>36</v>
      </c>
      <c r="D11" s="11" t="s">
        <v>46</v>
      </c>
    </row>
    <row r="12" spans="1:5" x14ac:dyDescent="0.3">
      <c r="A12" s="5" t="s">
        <v>40</v>
      </c>
      <c r="B12" s="5" t="s">
        <v>39</v>
      </c>
      <c r="C12" s="5" t="s">
        <v>41</v>
      </c>
    </row>
    <row r="13" spans="1:5" x14ac:dyDescent="0.3">
      <c r="A13" s="6" t="s">
        <v>6</v>
      </c>
      <c r="B13" s="6" t="s">
        <v>45</v>
      </c>
      <c r="C13" s="6" t="s">
        <v>44</v>
      </c>
    </row>
    <row r="14" spans="1:5" x14ac:dyDescent="0.3">
      <c r="A14" s="9"/>
      <c r="B14" s="9"/>
      <c r="C14" s="9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A2" sqref="A2:A6"/>
    </sheetView>
  </sheetViews>
  <sheetFormatPr defaultRowHeight="16.5" x14ac:dyDescent="0.3"/>
  <cols>
    <col min="1" max="1" width="17.875" customWidth="1"/>
    <col min="2" max="2" width="29" customWidth="1"/>
    <col min="3" max="4" width="17.875" customWidth="1"/>
    <col min="5" max="5" width="19.5" customWidth="1"/>
    <col min="6" max="6" width="24.5" customWidth="1"/>
    <col min="7" max="7" width="24.25" customWidth="1"/>
    <col min="8" max="8" width="22.875" customWidth="1"/>
    <col min="9" max="9" width="48.625" customWidth="1"/>
    <col min="10" max="10" width="17.875" customWidth="1"/>
    <col min="11" max="11" width="33" customWidth="1"/>
    <col min="12" max="12" width="38.5" customWidth="1"/>
    <col min="13" max="13" width="32.75" customWidth="1"/>
    <col min="15" max="15" width="17.875" customWidth="1"/>
    <col min="16" max="16" width="24.625" customWidth="1"/>
  </cols>
  <sheetData>
    <row r="1" spans="1:10" x14ac:dyDescent="0.3">
      <c r="A1" s="12" t="s">
        <v>19</v>
      </c>
      <c r="B1" s="13" t="s">
        <v>3</v>
      </c>
      <c r="C1" s="13" t="s">
        <v>57</v>
      </c>
      <c r="D1" s="13" t="s">
        <v>58</v>
      </c>
      <c r="E1" s="13" t="s">
        <v>60</v>
      </c>
      <c r="F1" s="13" t="s">
        <v>61</v>
      </c>
      <c r="G1" s="13" t="s">
        <v>62</v>
      </c>
      <c r="H1" s="18" t="s">
        <v>125</v>
      </c>
      <c r="I1" s="18" t="s">
        <v>160</v>
      </c>
      <c r="J1" s="13" t="s">
        <v>168</v>
      </c>
    </row>
    <row r="2" spans="1:10" x14ac:dyDescent="0.3">
      <c r="A2" s="1" t="s">
        <v>7</v>
      </c>
      <c r="B2" s="1" t="s">
        <v>17</v>
      </c>
      <c r="C2" s="1" t="s">
        <v>65</v>
      </c>
      <c r="D2" s="1" t="s">
        <v>65</v>
      </c>
      <c r="E2" s="1" t="s">
        <v>68</v>
      </c>
      <c r="F2" s="1" t="s">
        <v>71</v>
      </c>
      <c r="G2" s="1" t="s">
        <v>81</v>
      </c>
      <c r="H2" s="10" t="s">
        <v>7</v>
      </c>
      <c r="I2" s="10" t="s">
        <v>49</v>
      </c>
      <c r="J2" s="1"/>
    </row>
    <row r="3" spans="1:10" x14ac:dyDescent="0.3">
      <c r="A3" s="1" t="s">
        <v>63</v>
      </c>
      <c r="B3" s="1" t="s">
        <v>165</v>
      </c>
      <c r="C3" s="1" t="s">
        <v>66</v>
      </c>
      <c r="D3" s="1" t="s">
        <v>66</v>
      </c>
      <c r="E3" s="1" t="s">
        <v>48</v>
      </c>
      <c r="F3" s="1" t="s">
        <v>49</v>
      </c>
      <c r="G3" s="1" t="s">
        <v>80</v>
      </c>
      <c r="H3" s="10" t="s">
        <v>128</v>
      </c>
      <c r="I3" s="10" t="s">
        <v>48</v>
      </c>
      <c r="J3" s="1"/>
    </row>
    <row r="4" spans="1:10" x14ac:dyDescent="0.3">
      <c r="A4" s="1" t="s">
        <v>9</v>
      </c>
      <c r="B4" s="1" t="s">
        <v>166</v>
      </c>
      <c r="C4" s="1"/>
      <c r="D4" s="1"/>
      <c r="E4" s="1" t="s">
        <v>69</v>
      </c>
      <c r="F4" s="1" t="s">
        <v>69</v>
      </c>
      <c r="G4" s="1" t="s">
        <v>47</v>
      </c>
      <c r="H4" s="10" t="s">
        <v>8</v>
      </c>
      <c r="I4" s="10" t="s">
        <v>154</v>
      </c>
      <c r="J4" s="1"/>
    </row>
    <row r="5" spans="1:10" x14ac:dyDescent="0.3">
      <c r="A5" s="1" t="s">
        <v>6</v>
      </c>
      <c r="B5" s="1" t="s">
        <v>64</v>
      </c>
      <c r="C5" s="1"/>
      <c r="D5" s="1"/>
      <c r="E5" s="1" t="s">
        <v>67</v>
      </c>
      <c r="F5" s="1" t="s">
        <v>70</v>
      </c>
      <c r="G5" s="1" t="s">
        <v>75</v>
      </c>
      <c r="H5" s="10" t="s">
        <v>131</v>
      </c>
      <c r="I5" s="10" t="s">
        <v>155</v>
      </c>
      <c r="J5" s="1"/>
    </row>
    <row r="6" spans="1:10" x14ac:dyDescent="0.3">
      <c r="A6" s="1" t="s">
        <v>144</v>
      </c>
      <c r="B6" s="1" t="s">
        <v>5</v>
      </c>
      <c r="C6" s="1"/>
      <c r="D6" s="1"/>
      <c r="E6" s="1"/>
      <c r="F6" s="1" t="s">
        <v>123</v>
      </c>
      <c r="G6" s="1" t="s">
        <v>72</v>
      </c>
      <c r="H6" s="10" t="s">
        <v>129</v>
      </c>
      <c r="I6" s="10" t="s">
        <v>159</v>
      </c>
      <c r="J6" s="1"/>
    </row>
    <row r="7" spans="1:10" x14ac:dyDescent="0.3">
      <c r="A7" s="1"/>
      <c r="B7" s="1" t="s">
        <v>18</v>
      </c>
      <c r="C7" s="1"/>
      <c r="D7" s="1"/>
      <c r="E7" s="1"/>
      <c r="F7" s="1" t="s">
        <v>164</v>
      </c>
      <c r="G7" s="10" t="s">
        <v>83</v>
      </c>
      <c r="H7" s="10" t="s">
        <v>130</v>
      </c>
      <c r="I7" s="10" t="s">
        <v>47</v>
      </c>
      <c r="J7" s="1"/>
    </row>
    <row r="8" spans="1:10" x14ac:dyDescent="0.3">
      <c r="A8" s="1"/>
      <c r="B8" s="1"/>
      <c r="C8" s="1"/>
      <c r="D8" s="1"/>
      <c r="E8" s="1"/>
      <c r="F8" s="1" t="s">
        <v>77</v>
      </c>
      <c r="G8" s="1" t="s">
        <v>69</v>
      </c>
      <c r="H8" s="10" t="s">
        <v>136</v>
      </c>
      <c r="I8" s="10" t="s">
        <v>161</v>
      </c>
      <c r="J8" s="1"/>
    </row>
    <row r="9" spans="1:10" x14ac:dyDescent="0.3">
      <c r="A9" s="1"/>
      <c r="B9" s="1"/>
      <c r="C9" s="1"/>
      <c r="D9" s="1"/>
      <c r="E9" s="1"/>
      <c r="F9" s="1"/>
      <c r="G9" s="1" t="s">
        <v>76</v>
      </c>
      <c r="H9" s="10" t="s">
        <v>9</v>
      </c>
      <c r="I9" s="37" t="s">
        <v>162</v>
      </c>
      <c r="J9" s="1"/>
    </row>
    <row r="10" spans="1:10" x14ac:dyDescent="0.3">
      <c r="A10" s="1"/>
      <c r="B10" s="1"/>
      <c r="C10" s="1"/>
      <c r="D10" s="1"/>
      <c r="E10" s="1"/>
      <c r="F10" s="1"/>
      <c r="G10" s="1" t="s">
        <v>73</v>
      </c>
      <c r="H10" s="10" t="s">
        <v>132</v>
      </c>
      <c r="I10" s="10" t="s">
        <v>163</v>
      </c>
      <c r="J10" s="1"/>
    </row>
    <row r="11" spans="1:10" x14ac:dyDescent="0.3">
      <c r="A11" s="1"/>
      <c r="B11" s="1"/>
      <c r="C11" s="1"/>
      <c r="D11" s="1"/>
      <c r="E11" s="1"/>
      <c r="F11" s="1"/>
      <c r="G11" s="1" t="s">
        <v>79</v>
      </c>
      <c r="H11" s="10" t="s">
        <v>127</v>
      </c>
      <c r="I11" s="1" t="s">
        <v>169</v>
      </c>
      <c r="J11" s="1"/>
    </row>
    <row r="12" spans="1:10" x14ac:dyDescent="0.3">
      <c r="A12" s="1"/>
      <c r="B12" s="1"/>
      <c r="C12" s="1"/>
      <c r="D12" s="1"/>
      <c r="E12" s="1"/>
      <c r="F12" s="1"/>
      <c r="G12" s="1" t="s">
        <v>10</v>
      </c>
      <c r="H12" s="10" t="s">
        <v>137</v>
      </c>
      <c r="I12" s="1" t="s">
        <v>74</v>
      </c>
      <c r="J12" s="1"/>
    </row>
    <row r="13" spans="1:10" x14ac:dyDescent="0.3">
      <c r="A13" s="1"/>
      <c r="B13" s="1"/>
      <c r="C13" s="1"/>
      <c r="D13" s="1"/>
      <c r="E13" s="1"/>
      <c r="F13" s="1"/>
      <c r="G13" s="1" t="s">
        <v>78</v>
      </c>
      <c r="H13" s="10" t="s">
        <v>135</v>
      </c>
      <c r="I13" s="1" t="s">
        <v>11</v>
      </c>
      <c r="J13" s="1"/>
    </row>
    <row r="14" spans="1:10" x14ac:dyDescent="0.3">
      <c r="A14" s="1"/>
      <c r="B14" s="1"/>
      <c r="C14" s="1"/>
      <c r="D14" s="1"/>
      <c r="E14" s="1"/>
      <c r="F14" s="1"/>
      <c r="G14" s="1" t="s">
        <v>77</v>
      </c>
      <c r="H14" s="10" t="s">
        <v>134</v>
      </c>
      <c r="I14" s="1" t="s">
        <v>174</v>
      </c>
      <c r="J14" s="1"/>
    </row>
    <row r="15" spans="1:10" x14ac:dyDescent="0.3">
      <c r="A15" s="1"/>
      <c r="B15" s="1"/>
      <c r="C15" s="1"/>
      <c r="D15" s="1"/>
      <c r="E15" s="1"/>
      <c r="F15" s="1"/>
      <c r="G15" s="1" t="s">
        <v>115</v>
      </c>
      <c r="H15" s="1" t="s">
        <v>6</v>
      </c>
      <c r="I15" s="1" t="s">
        <v>176</v>
      </c>
      <c r="J15" s="1"/>
    </row>
    <row r="16" spans="1:10" x14ac:dyDescent="0.3">
      <c r="A16" s="1"/>
      <c r="B16" s="1"/>
      <c r="C16" s="1"/>
      <c r="D16" s="1"/>
      <c r="E16" s="1"/>
      <c r="F16" s="1"/>
      <c r="G16" s="1" t="s">
        <v>74</v>
      </c>
      <c r="H16" s="10" t="s">
        <v>126</v>
      </c>
      <c r="I16" s="1" t="s">
        <v>180</v>
      </c>
      <c r="J16" s="1"/>
    </row>
    <row r="17" spans="1:16" x14ac:dyDescent="0.3">
      <c r="A17" s="1"/>
      <c r="B17" s="1"/>
      <c r="C17" s="1"/>
      <c r="D17" s="1"/>
      <c r="E17" s="1"/>
      <c r="F17" s="1"/>
      <c r="G17" s="1" t="s">
        <v>181</v>
      </c>
      <c r="H17" s="10" t="s">
        <v>133</v>
      </c>
      <c r="I17" s="1"/>
      <c r="J17" s="1"/>
    </row>
    <row r="18" spans="1:16" x14ac:dyDescent="0.3">
      <c r="A18" s="1"/>
      <c r="B18" s="1"/>
      <c r="C18" s="1"/>
      <c r="D18" s="1"/>
      <c r="E18" s="1"/>
      <c r="F18" s="1"/>
      <c r="G18" s="1"/>
      <c r="H18" s="10" t="s">
        <v>144</v>
      </c>
      <c r="I18" s="1"/>
      <c r="J18" s="1"/>
    </row>
    <row r="24" spans="1:16" x14ac:dyDescent="0.3">
      <c r="A24" s="19"/>
      <c r="B24" s="20"/>
      <c r="D24" s="19"/>
      <c r="E24" s="20"/>
      <c r="G24" s="19"/>
      <c r="H24" s="20"/>
      <c r="J24" s="19"/>
      <c r="K24" s="20"/>
      <c r="L24" s="20"/>
      <c r="M24" s="20"/>
      <c r="O24" s="19"/>
      <c r="P24" s="20"/>
    </row>
    <row r="25" spans="1:16" x14ac:dyDescent="0.3">
      <c r="A25" s="19"/>
      <c r="B25" s="20"/>
      <c r="D25" s="19"/>
      <c r="E25" s="20"/>
      <c r="G25" s="19"/>
      <c r="H25" s="20"/>
      <c r="J25" s="21"/>
      <c r="K25" s="20"/>
      <c r="L25" s="20"/>
      <c r="M25" s="20"/>
      <c r="O25" s="19"/>
      <c r="P25" s="20"/>
    </row>
    <row r="26" spans="1:16" x14ac:dyDescent="0.3">
      <c r="J26" s="22"/>
      <c r="K26" s="20"/>
      <c r="L26" s="20"/>
      <c r="M26" s="20"/>
    </row>
    <row r="27" spans="1:16" x14ac:dyDescent="0.3">
      <c r="J27" s="19"/>
      <c r="K27" s="20"/>
      <c r="L27" s="20"/>
      <c r="M27" s="20"/>
    </row>
  </sheetData>
  <sortState ref="H2:H17">
    <sortCondition ref="H2:H17"/>
  </sortState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TABELA GERAL</vt:lpstr>
      <vt:lpstr>Produtividade Adm SANTA ISABEL </vt:lpstr>
      <vt:lpstr>Produtividade Adm N. Lond </vt:lpstr>
      <vt:lpstr>Produtividade Adm C. Gaúcha</vt:lpstr>
      <vt:lpstr>Produtividade Adm Goioêre</vt:lpstr>
      <vt:lpstr>Dis. entre comarcas</vt:lpstr>
      <vt:lpstr>VALIDADORES NUNCA MEXER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lrmm@tjpr.jus.br</dc:creator>
  <cp:lastModifiedBy>06453385910@tjpr.jus.br</cp:lastModifiedBy>
  <cp:lastPrinted>2020-05-04T19:39:17Z</cp:lastPrinted>
  <dcterms:created xsi:type="dcterms:W3CDTF">2018-11-07T20:07:55Z</dcterms:created>
  <dcterms:modified xsi:type="dcterms:W3CDTF">2021-02-11T19:31:10Z</dcterms:modified>
</cp:coreProperties>
</file>